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rvice\"/>
    </mc:Choice>
  </mc:AlternateContent>
  <bookViews>
    <workbookView xWindow="240" yWindow="45" windowWidth="20115" windowHeight="774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M67" i="1" l="1"/>
  <c r="G67" i="1"/>
  <c r="M63" i="1"/>
  <c r="G63" i="1"/>
  <c r="M61" i="1"/>
  <c r="G61" i="1"/>
  <c r="M60" i="1"/>
  <c r="G185" i="1" l="1"/>
  <c r="G116" i="1" l="1"/>
  <c r="M287" i="1" l="1"/>
  <c r="G287" i="1"/>
  <c r="M308" i="1"/>
  <c r="G308" i="1"/>
  <c r="M290" i="1"/>
  <c r="G290" i="1"/>
  <c r="G299" i="1"/>
  <c r="M296" i="1"/>
  <c r="G296" i="1"/>
  <c r="M305" i="1"/>
  <c r="G305" i="1"/>
  <c r="M302" i="1"/>
  <c r="G302" i="1"/>
  <c r="M284" i="1"/>
  <c r="G284" i="1"/>
  <c r="M311" i="1"/>
  <c r="G311" i="1"/>
  <c r="M293" i="1"/>
  <c r="G293" i="1"/>
  <c r="M281" i="1"/>
  <c r="G281" i="1"/>
  <c r="M278" i="1"/>
  <c r="G278" i="1"/>
  <c r="M275" i="1"/>
  <c r="G275" i="1"/>
  <c r="M271" i="1"/>
  <c r="G271" i="1"/>
  <c r="M268" i="1"/>
  <c r="G268" i="1"/>
  <c r="M265" i="1"/>
  <c r="G265" i="1"/>
  <c r="M258" i="1"/>
  <c r="G258" i="1"/>
  <c r="M261" i="1"/>
  <c r="G261" i="1"/>
  <c r="M249" i="1"/>
  <c r="G249" i="1"/>
  <c r="M244" i="1"/>
  <c r="G244" i="1"/>
  <c r="M240" i="1"/>
  <c r="G240" i="1"/>
  <c r="M232" i="1"/>
  <c r="G232" i="1"/>
  <c r="M226" i="1"/>
  <c r="G226" i="1"/>
  <c r="M222" i="1"/>
  <c r="G222" i="1"/>
  <c r="M219" i="1"/>
  <c r="G219" i="1"/>
  <c r="M215" i="1"/>
  <c r="G215" i="1"/>
  <c r="M198" i="1"/>
  <c r="G198" i="1"/>
  <c r="M202" i="1"/>
  <c r="G202" i="1"/>
  <c r="M205" i="1"/>
  <c r="G205" i="1"/>
  <c r="M210" i="1"/>
  <c r="G210" i="1"/>
  <c r="M194" i="1"/>
  <c r="G194" i="1"/>
  <c r="M190" i="1"/>
  <c r="G190" i="1"/>
  <c r="M189" i="1"/>
  <c r="G189" i="1"/>
  <c r="M180" i="1"/>
  <c r="M177" i="1"/>
  <c r="G180" i="1"/>
  <c r="G177" i="1"/>
  <c r="M172" i="1"/>
  <c r="G172" i="1"/>
  <c r="M171" i="1"/>
  <c r="G171" i="1"/>
  <c r="M169" i="1"/>
  <c r="G169" i="1"/>
  <c r="M165" i="1"/>
  <c r="G165" i="1"/>
  <c r="M161" i="1"/>
  <c r="G161" i="1"/>
  <c r="M158" i="1"/>
  <c r="G158" i="1"/>
  <c r="M154" i="1"/>
  <c r="G154" i="1"/>
  <c r="M211" i="1" l="1"/>
  <c r="M102" i="1" l="1"/>
  <c r="G102" i="1"/>
  <c r="M99" i="1"/>
  <c r="G99" i="1"/>
  <c r="M94" i="1"/>
  <c r="G94" i="1"/>
  <c r="M93" i="1"/>
  <c r="G93" i="1"/>
  <c r="M91" i="1"/>
  <c r="G91" i="1"/>
  <c r="M87" i="1"/>
  <c r="G87" i="1"/>
  <c r="M83" i="1"/>
  <c r="G83" i="1"/>
  <c r="M79" i="1"/>
  <c r="G79" i="1"/>
  <c r="M78" i="1"/>
  <c r="G78" i="1"/>
  <c r="G45" i="1"/>
  <c r="G57" i="1"/>
  <c r="M57" i="1"/>
  <c r="M29" i="1"/>
  <c r="G29" i="1"/>
  <c r="M26" i="1"/>
  <c r="G26" i="1"/>
  <c r="G49" i="1" l="1"/>
  <c r="M49" i="1"/>
  <c r="M46" i="1" l="1"/>
  <c r="G46" i="1" l="1"/>
  <c r="M237" i="1" l="1"/>
  <c r="M34" i="1"/>
  <c r="G34" i="1" l="1"/>
  <c r="G237" i="1" l="1"/>
  <c r="M126" i="1" l="1"/>
  <c r="M42" i="1" l="1"/>
  <c r="G42" i="1"/>
  <c r="M41" i="1"/>
  <c r="M38" i="1"/>
  <c r="G38" i="1"/>
  <c r="G126" i="1" l="1"/>
  <c r="M51" i="1" l="1"/>
  <c r="M52" i="1"/>
  <c r="M54" i="1"/>
  <c r="M58" i="1" l="1"/>
  <c r="M254" i="1"/>
  <c r="M251" i="1"/>
  <c r="M146" i="1"/>
  <c r="M143" i="1"/>
  <c r="M140" i="1"/>
  <c r="M136" i="1"/>
  <c r="M122" i="1"/>
  <c r="M111" i="1"/>
  <c r="M108" i="1"/>
  <c r="M106" i="1"/>
  <c r="M76" i="1"/>
  <c r="M73" i="1"/>
  <c r="M312" i="1" l="1"/>
  <c r="M127" i="1"/>
  <c r="M148" i="1"/>
  <c r="G54" i="1"/>
  <c r="G52" i="1"/>
  <c r="G51" i="1"/>
  <c r="M314" i="1" l="1"/>
  <c r="G136" i="1"/>
  <c r="G143" i="1" l="1"/>
  <c r="G146" i="1"/>
  <c r="G140" i="1"/>
  <c r="G254" i="1" l="1"/>
  <c r="G251" i="1"/>
  <c r="G122" i="1"/>
  <c r="G111" i="1"/>
  <c r="G108" i="1"/>
  <c r="G106" i="1"/>
  <c r="G76" i="1"/>
  <c r="G73" i="1"/>
</calcChain>
</file>

<file path=xl/sharedStrings.xml><?xml version="1.0" encoding="utf-8"?>
<sst xmlns="http://schemas.openxmlformats.org/spreadsheetml/2006/main" count="426" uniqueCount="227">
  <si>
    <t>CHAMPAGNES ET VINS MOUSSEUX</t>
  </si>
  <si>
    <t>La flûte</t>
  </si>
  <si>
    <t>75 cl</t>
  </si>
  <si>
    <t>VINS ROSES</t>
  </si>
  <si>
    <t>Champagne Laurent Perrier brut, blanc</t>
  </si>
  <si>
    <t>10 cl</t>
  </si>
  <si>
    <t>50 cl</t>
  </si>
  <si>
    <t>VINS BLANCS SUISSES</t>
  </si>
  <si>
    <t>70 cl</t>
  </si>
  <si>
    <t>70cl</t>
  </si>
  <si>
    <t xml:space="preserve">Chardonnay </t>
  </si>
  <si>
    <t xml:space="preserve">Chasselas </t>
  </si>
  <si>
    <t>Petite Arvine</t>
  </si>
  <si>
    <t>Prix d'achat</t>
  </si>
  <si>
    <t>37,5 cl</t>
  </si>
  <si>
    <t>Pinot blanc</t>
  </si>
  <si>
    <t>VINS ROUGES SUISSES</t>
  </si>
  <si>
    <t>Gamay</t>
  </si>
  <si>
    <t>Assemblage</t>
  </si>
  <si>
    <t>Syrah</t>
  </si>
  <si>
    <t>Humagne rouge</t>
  </si>
  <si>
    <t>Cornalin</t>
  </si>
  <si>
    <t>Bourgogne</t>
  </si>
  <si>
    <t>Piémont</t>
  </si>
  <si>
    <t>Toscane</t>
  </si>
  <si>
    <t>Bordeaux</t>
  </si>
  <si>
    <t>Coefficient</t>
  </si>
  <si>
    <t>Haut-Médoc, Cru Bourgeois supérieur</t>
  </si>
  <si>
    <t>Château Labégorce-Zédé 2002</t>
  </si>
  <si>
    <t>Margaux, Cru Bourgeois</t>
  </si>
  <si>
    <t>L'Orphelin 2012, brut, rosé</t>
  </si>
  <si>
    <t>37.5 cl</t>
  </si>
  <si>
    <t>Merlot</t>
  </si>
  <si>
    <t>Sociando Mallet 2009</t>
  </si>
  <si>
    <t>Léoville Poyferré 2004</t>
  </si>
  <si>
    <t>St-Estèphe,Cru  Bourgeois supérieur</t>
  </si>
  <si>
    <t>Rauzan Ségla 2003</t>
  </si>
  <si>
    <t>Margaux, 3ème Grand cru classé</t>
  </si>
  <si>
    <t>St-Emilion, Grand cru</t>
  </si>
  <si>
    <t>Pomerol, 2ème vin du Ch. L'Eglise Clinet</t>
  </si>
  <si>
    <t>Saint-Estèphe, Cru Bourgeois exceptionnel</t>
  </si>
  <si>
    <t>Château Lynch-Bages 2010</t>
  </si>
  <si>
    <t>Pauillac, 5ème Grand cru classé</t>
  </si>
  <si>
    <t>Pomerol</t>
  </si>
  <si>
    <t>Haut-Médoc, cru Bourgeois</t>
  </si>
  <si>
    <t>Margaux, 2ème Grand cru classé</t>
  </si>
  <si>
    <t>St-Julien, 2ème Grand cru classé</t>
  </si>
  <si>
    <t>Domaine Nicolas Rossignol</t>
  </si>
  <si>
    <t>Château Villa Bel-Air 2011</t>
  </si>
  <si>
    <t>Graves, Jean-Michel Cazes</t>
  </si>
  <si>
    <t>Pauli</t>
  </si>
  <si>
    <t>Gazzar</t>
  </si>
  <si>
    <t>VINS ROUGES FRANCE</t>
  </si>
  <si>
    <t>Lalande de Pomerol</t>
  </si>
  <si>
    <t xml:space="preserve">St-Emilion, Grand Cru </t>
  </si>
  <si>
    <t>Clos Beauregard 2011</t>
  </si>
  <si>
    <t>Château Rieussec 2007</t>
  </si>
  <si>
    <t>Essence de Muscat</t>
  </si>
  <si>
    <t>Cadillac</t>
  </si>
  <si>
    <t>VINS BLANCS LIQUOREUX</t>
  </si>
  <si>
    <t>1er Grand Cru Classé  de Sauternes</t>
  </si>
  <si>
    <t>Languedoc Roussillon</t>
  </si>
  <si>
    <t>Valeur</t>
  </si>
  <si>
    <t>A l'arrivée de la facture, cette dernière doit être contrôlée avec le bulletin de livraison puis retournée pour paiement</t>
  </si>
  <si>
    <t>Sur la base de la facture, les prix de vente sont fixés par JCV et enregistrés dans la caisse par le service</t>
  </si>
  <si>
    <t xml:space="preserve">Légendes: </t>
  </si>
  <si>
    <t>sur la carte des vins</t>
  </si>
  <si>
    <t>JCV calcule les ventes du mois et du cumul et contrôle le stock théorique par rapport au stock physique</t>
  </si>
  <si>
    <t>JCV mis à jour la liste de la "CAVE DE L'HOTEL LA PRAIRIE" avec la valorisation du stock</t>
  </si>
  <si>
    <t>Toutes les références inventoriées doivent être enregistrées dans la caisse du service avec le nom, le prix de vente et la quantité, y compris celles qui ne figurent pas</t>
  </si>
  <si>
    <t>Grd Chais</t>
  </si>
  <si>
    <t>HOTEL LA PRAIRIE</t>
  </si>
  <si>
    <t xml:space="preserve">CAVES DE L'HOTEL LA PRAIRIE - PROCEDURE CARTE ET INVENTAIRES </t>
  </si>
  <si>
    <t>Etablit par: JCV</t>
  </si>
  <si>
    <t>****************************************************************************************************************************************************</t>
  </si>
  <si>
    <t>Exécution: maître d'hôtel service/restauration</t>
  </si>
  <si>
    <t>A l'inventaire, chaque position de la liste ci-dessous doit être comptée et remplie dans la colonne "Inventaire au …." à chaque fin de mois et le remettre à la comptabilité</t>
  </si>
  <si>
    <t xml:space="preserve">Prix de </t>
  </si>
  <si>
    <t>vente</t>
  </si>
  <si>
    <t>Boyd-Cantenac 2006</t>
  </si>
  <si>
    <t>Marendaz Méthode Traditionnelle, brut</t>
  </si>
  <si>
    <t>Phélan-Ségur 2011</t>
  </si>
  <si>
    <t>Vinum</t>
  </si>
  <si>
    <t>Thiébaud</t>
  </si>
  <si>
    <t>Livraisons</t>
  </si>
  <si>
    <t xml:space="preserve">"M" Minuty, Côtes de Provence AOC </t>
  </si>
  <si>
    <t>Château Minuty SA</t>
  </si>
  <si>
    <t>Château Haut Mouleyre 2012</t>
  </si>
  <si>
    <t>PROCEDURE No 19.1</t>
  </si>
  <si>
    <t>STOP</t>
  </si>
  <si>
    <t>Galotta</t>
  </si>
  <si>
    <t>Château Cambon la Pelouse 2012</t>
  </si>
  <si>
    <t>36 primeur 2014 à 30.- livraison 2017</t>
  </si>
  <si>
    <t>Inventaire</t>
  </si>
  <si>
    <t>A CDER</t>
  </si>
  <si>
    <t>Côtes du Rhône</t>
  </si>
  <si>
    <t>Assemblages</t>
  </si>
  <si>
    <t>Vignoble Cousin, Concise VD</t>
  </si>
  <si>
    <t>Champagne Moët &amp; Chandon Impérial brut</t>
  </si>
  <si>
    <t>Champagne Ruinard blanc de blanc brut</t>
  </si>
  <si>
    <t>Champagne Dom Pérignon brut</t>
  </si>
  <si>
    <t>Veuve Clicquot RICH</t>
  </si>
  <si>
    <t xml:space="preserve">Œil de Perdrix </t>
  </si>
  <si>
    <t xml:space="preserve">Lavaux, Calamin Ilex Grand cru </t>
  </si>
  <si>
    <t>Dézaley "Médinette" Grand cru</t>
  </si>
  <si>
    <t xml:space="preserve">Bonvillars AOC </t>
  </si>
  <si>
    <t xml:space="preserve">Martigny, Petite Arvine </t>
  </si>
  <si>
    <t>Côtes de l'Orbe, fût de chêne</t>
  </si>
  <si>
    <t>Barbera d'Alba, Ciabo de Ré</t>
  </si>
  <si>
    <t xml:space="preserve">Le Difese IGT </t>
  </si>
  <si>
    <t xml:space="preserve">Le Volte IGT </t>
  </si>
  <si>
    <t xml:space="preserve">Vacqueyras "Arabesque" </t>
  </si>
  <si>
    <t xml:space="preserve">Domaine de Mourchon Grande Réserve </t>
  </si>
  <si>
    <t>Château Fombrauge 2011</t>
  </si>
  <si>
    <t>Refosco cépage rouge du Frioul</t>
  </si>
  <si>
    <t>La Roncaia, Friuli Colli Orientali</t>
  </si>
  <si>
    <t>Petit Verdot</t>
  </si>
  <si>
    <t>Domaine Borgeot Les Gravières</t>
  </si>
  <si>
    <t>Gevrey-Chambertin 2013</t>
  </si>
  <si>
    <t>Santeney 1er cru 2013</t>
  </si>
  <si>
    <t>Domaine de Mutellus Palanges</t>
  </si>
  <si>
    <t>Château Sergant 2014</t>
  </si>
  <si>
    <t>Château Cantin 2014</t>
  </si>
  <si>
    <t>Sociando Mallet 2012</t>
  </si>
  <si>
    <t>Prosecco Extra Dry DOC</t>
  </si>
  <si>
    <t>Fantinel</t>
  </si>
  <si>
    <t>Concerne: direction, réception, cuisine, service</t>
  </si>
  <si>
    <t xml:space="preserve">A la livraison les bulletins de livraison doivent être vérifiés, les bouteilles mises en cave et AUSSITÔT </t>
  </si>
  <si>
    <t>Date: 31.3.2017</t>
  </si>
  <si>
    <t>janv.-mars</t>
  </si>
  <si>
    <t>avril</t>
  </si>
  <si>
    <t>Ventoux 2014</t>
  </si>
  <si>
    <t>Suisse</t>
  </si>
  <si>
    <t xml:space="preserve">Eric Schöpfer, Champagne </t>
  </si>
  <si>
    <t xml:space="preserve">Daniel Marendaz, Mathod </t>
  </si>
  <si>
    <t>Italie</t>
  </si>
  <si>
    <t>Nord vaudois</t>
  </si>
  <si>
    <t>Cave de Bonvillars</t>
  </si>
  <si>
    <t xml:space="preserve">Le Champagnoux, Eric Schöpfer, Champagne </t>
  </si>
  <si>
    <t>"Derrière la Cure", Bonvillars AOC</t>
  </si>
  <si>
    <t>Martial Du Pasquier, Concise</t>
  </si>
  <si>
    <t>"L'Envoûteur", Bonvillars AOC</t>
  </si>
  <si>
    <t>Chardonnay</t>
  </si>
  <si>
    <t xml:space="preserve">Cave de Bonvillars, Bonvillars  </t>
  </si>
  <si>
    <t>"Les Lacustres", pinot blanc-chasselas</t>
  </si>
  <si>
    <t xml:space="preserve">Vignoble Cousin, Concise </t>
  </si>
  <si>
    <t xml:space="preserve">"Cuvée Blanche" </t>
  </si>
  <si>
    <t>La Côte</t>
  </si>
  <si>
    <t>Chasselas</t>
  </si>
  <si>
    <t>"Le Morget"</t>
  </si>
  <si>
    <t>Domaine Henri Cruchon, Echichens</t>
  </si>
  <si>
    <t xml:space="preserve">Domaine Henri Cruchon, Echichens </t>
  </si>
  <si>
    <t>PROMO</t>
  </si>
  <si>
    <t>Champagne Veuve Clicquot brut, Carte Jaune</t>
  </si>
  <si>
    <t>France</t>
  </si>
  <si>
    <t>Lavaux</t>
  </si>
  <si>
    <t>Chablais</t>
  </si>
  <si>
    <t>"Clos du Rocher" Grand Cru AOC Yvorne</t>
  </si>
  <si>
    <t>Obrist SA</t>
  </si>
  <si>
    <t>Valais</t>
  </si>
  <si>
    <t>Sylvaner</t>
  </si>
  <si>
    <t xml:space="preserve">Gérald Besse, Martigny-Croix </t>
  </si>
  <si>
    <t>J.-F. et J. Potterat, Cully</t>
  </si>
  <si>
    <t xml:space="preserve">Louis Bovard, Cully </t>
  </si>
  <si>
    <t xml:space="preserve">Jean-Claude Favre, Chamoson </t>
  </si>
  <si>
    <t>"Excelus" Johannisberg Grand Cru</t>
  </si>
  <si>
    <t>Solaris doux , passerillé, cépage solaris</t>
  </si>
  <si>
    <t>Château de Fesles, chenin blanc</t>
  </si>
  <si>
    <t>Bonnezeaux AOC, Anjou</t>
  </si>
  <si>
    <t xml:space="preserve"> St Jean de Minervois 2012, muscat</t>
  </si>
  <si>
    <t xml:space="preserve">Œil de Perdrix, Bonvillars </t>
  </si>
  <si>
    <t>Le Champagnoux, Eric Schöpfer, Champagne</t>
  </si>
  <si>
    <t>Pinot noir</t>
  </si>
  <si>
    <t>Bonvillars AOC élevé en barrique</t>
  </si>
  <si>
    <t xml:space="preserve">Cave de Bonvillars, Bonvillars </t>
  </si>
  <si>
    <t xml:space="preserve">Christian Dugon, Bofflens </t>
  </si>
  <si>
    <t xml:space="preserve">Gamaret </t>
  </si>
  <si>
    <t>Gamaret Grand Cru, Bonvillars AOC</t>
  </si>
  <si>
    <t>Galotta Gourmand Grand Cru, Bonvillars</t>
  </si>
  <si>
    <t>Bonvillars AOC, Gamaret-Garanoir</t>
  </si>
  <si>
    <t>Cave de Bonvillars, Bonvillars</t>
  </si>
  <si>
    <t>"Arpège", Côtes de l'Orbe, cabernet-sauvignon, dunkelfelder,</t>
  </si>
  <si>
    <t xml:space="preserve">gamaret. Christian Dugon, Bofflens </t>
  </si>
  <si>
    <t>Château d'Auvernier, Auvernier</t>
  </si>
  <si>
    <t>"Le Satyre"</t>
  </si>
  <si>
    <t xml:space="preserve">Noémie Graff, Begnins </t>
  </si>
  <si>
    <t>"Le Servagnin"</t>
  </si>
  <si>
    <t>"Magnus Corpus" gamaret-garanoir-cabernet franc-diolinoir</t>
  </si>
  <si>
    <t>Artisans Vignerons Yvorne</t>
  </si>
  <si>
    <t>Cornalin de Vétroz</t>
  </si>
  <si>
    <t>Serge Roh, Vétroz</t>
  </si>
  <si>
    <t xml:space="preserve">Champortay </t>
  </si>
  <si>
    <t>Humagne Collection</t>
  </si>
  <si>
    <t xml:space="preserve">Domaine Cornulus, Savièse </t>
  </si>
  <si>
    <t>"Les Serpentines", Martigny</t>
  </si>
  <si>
    <t>Gérald Besse, Martigny-Croix</t>
  </si>
  <si>
    <t xml:space="preserve"> "Les Pierriers" Martigny</t>
  </si>
  <si>
    <t>"Rouge de Chasse"</t>
  </si>
  <si>
    <t>Domaine Cornulus, Savièse</t>
  </si>
  <si>
    <t>Fratelli Revello, La Morra</t>
  </si>
  <si>
    <t>Tenuta san Guido (par Sassicaia)</t>
  </si>
  <si>
    <t>Tenuta dell'Ornellaia</t>
  </si>
  <si>
    <t>Frioul</t>
  </si>
  <si>
    <t xml:space="preserve">Altos del Plata Argentine, malbec </t>
  </si>
  <si>
    <t xml:space="preserve">Terrazas de los Andes </t>
  </si>
  <si>
    <t>Côte de Beaune</t>
  </si>
  <si>
    <t>Côte de Nuits</t>
  </si>
  <si>
    <t>"Les Terrasses" château Pesquié, grenache-syrah</t>
  </si>
  <si>
    <t xml:space="preserve">Séguret </t>
  </si>
  <si>
    <t xml:space="preserve"> Domaine de Montvac</t>
  </si>
  <si>
    <t>Domaine de la Baume DOC</t>
  </si>
  <si>
    <t>Domaine de Tholomies DOC</t>
  </si>
  <si>
    <t>grenache-syrah</t>
  </si>
  <si>
    <t>Bordelais</t>
  </si>
  <si>
    <t>La Petite Eglise 2012</t>
  </si>
  <si>
    <t>Château Petit-Bocq 2011</t>
  </si>
  <si>
    <r>
      <rPr>
        <b/>
        <sz val="12"/>
        <color theme="1"/>
        <rFont val="Futura Bk BT"/>
        <family val="2"/>
      </rPr>
      <t>Décisions</t>
    </r>
    <r>
      <rPr>
        <sz val="12"/>
        <color theme="1"/>
        <rFont val="Futura Bk BT"/>
        <family val="2"/>
      </rPr>
      <t xml:space="preserve"> sur les références, achats, prix de vente, carte des vins: </t>
    </r>
    <r>
      <rPr>
        <b/>
        <sz val="12"/>
        <color theme="1"/>
        <rFont val="Futura Bk BT"/>
        <family val="2"/>
      </rPr>
      <t>JCV</t>
    </r>
  </si>
  <si>
    <r>
      <t>a)</t>
    </r>
    <r>
      <rPr>
        <b/>
        <sz val="12"/>
        <color theme="1"/>
        <rFont val="Futura Bk BT"/>
        <family val="2"/>
      </rPr>
      <t xml:space="preserve"> "STOP"</t>
    </r>
    <r>
      <rPr>
        <sz val="12"/>
        <color theme="1"/>
        <rFont val="Futura Bk BT"/>
        <family val="2"/>
      </rPr>
      <t xml:space="preserve">: ne plus commander. </t>
    </r>
  </si>
  <si>
    <r>
      <t>b) "</t>
    </r>
    <r>
      <rPr>
        <b/>
        <sz val="12"/>
        <color theme="1"/>
        <rFont val="Futura Bk BT"/>
        <family val="2"/>
      </rPr>
      <t>PROMO</t>
    </r>
    <r>
      <rPr>
        <sz val="12"/>
        <color theme="1"/>
        <rFont val="Futura Bk BT"/>
        <family val="2"/>
      </rPr>
      <t>": à proposer pour des banquets ou autres, mais ne figure pas dans la carte des vins.</t>
    </r>
  </si>
  <si>
    <r>
      <t>c) "</t>
    </r>
    <r>
      <rPr>
        <b/>
        <sz val="12"/>
        <color theme="1"/>
        <rFont val="Futura Bk BT"/>
        <family val="2"/>
      </rPr>
      <t>indisponible</t>
    </r>
    <r>
      <rPr>
        <sz val="12"/>
        <color theme="1"/>
        <rFont val="Futura Bk BT"/>
        <family val="2"/>
      </rPr>
      <t xml:space="preserve">": la référence est épuisée, en attente d'une commande et livraison. A signaler dans la caisse avec </t>
    </r>
    <r>
      <rPr>
        <b/>
        <sz val="12"/>
        <color theme="1"/>
        <rFont val="Futura Bk BT"/>
        <family val="2"/>
      </rPr>
      <t>X</t>
    </r>
  </si>
  <si>
    <t>VINS ROUGES ITALIENS</t>
  </si>
  <si>
    <t>VINS ROUGES ARGENTINS</t>
  </si>
  <si>
    <t>Champagne Mercier brut</t>
  </si>
  <si>
    <t>"L'Arquebuse" Bonvillars OAC</t>
  </si>
  <si>
    <t>"Vieille Vigne"</t>
  </si>
  <si>
    <t xml:space="preserve">Epesses Grand cru </t>
  </si>
  <si>
    <t>"Les Grands Epenots" Pommard 1er cru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</si>
</sst>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fr.&quot;\ #,##0.00;&quot;fr.&quot;\ \-#,##0.00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Futura Bk BT"/>
      <family val="2"/>
    </font>
    <font>
      <sz val="12"/>
      <color theme="1"/>
      <name val="Futura Bk BT"/>
      <family val="2"/>
    </font>
    <font>
      <i/>
      <sz val="12"/>
      <color theme="1"/>
      <name val="Futura Bk BT"/>
      <family val="2"/>
    </font>
    <font>
      <b/>
      <sz val="12"/>
      <color theme="1"/>
      <name val="Futura Bk BT"/>
      <family val="2"/>
    </font>
    <font>
      <sz val="12"/>
      <name val="Futura Bk BT"/>
      <family val="2"/>
    </font>
    <font>
      <sz val="12"/>
      <color rgb="FFFF0000"/>
      <name val="Futura Bk BT"/>
      <family val="2"/>
    </font>
    <font>
      <b/>
      <sz val="12"/>
      <name val="Futura Bk BT"/>
      <family val="2"/>
    </font>
    <font>
      <b/>
      <i/>
      <sz val="12"/>
      <name val="Futura Bk BT"/>
      <family val="2"/>
    </font>
    <font>
      <i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44" fontId="0" fillId="0" borderId="0" xfId="1" applyFont="1"/>
    <xf numFmtId="44" fontId="1" fillId="0" borderId="0" xfId="1" applyFont="1"/>
    <xf numFmtId="43" fontId="0" fillId="0" borderId="0" xfId="2" applyFont="1"/>
    <xf numFmtId="0" fontId="0" fillId="0" borderId="0" xfId="0" applyFill="1"/>
    <xf numFmtId="164" fontId="0" fillId="0" borderId="0" xfId="2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2" fillId="0" borderId="3" xfId="0" applyFont="1" applyFill="1" applyBorder="1"/>
    <xf numFmtId="44" fontId="2" fillId="0" borderId="3" xfId="1" applyFont="1" applyFill="1" applyBorder="1"/>
    <xf numFmtId="0" fontId="3" fillId="0" borderId="3" xfId="0" applyFont="1" applyFill="1" applyBorder="1"/>
    <xf numFmtId="44" fontId="3" fillId="0" borderId="3" xfId="1" applyFont="1" applyFill="1" applyBorder="1"/>
    <xf numFmtId="44" fontId="5" fillId="0" borderId="0" xfId="1" applyFont="1" applyBorder="1"/>
    <xf numFmtId="0" fontId="3" fillId="0" borderId="0" xfId="0" applyFont="1" applyFill="1"/>
    <xf numFmtId="44" fontId="3" fillId="0" borderId="0" xfId="1" applyFont="1" applyFill="1"/>
    <xf numFmtId="0" fontId="3" fillId="0" borderId="0" xfId="0" applyFont="1" applyFill="1" applyBorder="1"/>
    <xf numFmtId="44" fontId="6" fillId="0" borderId="0" xfId="1" applyFont="1" applyFill="1" applyBorder="1"/>
    <xf numFmtId="0" fontId="3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/>
    <xf numFmtId="44" fontId="4" fillId="0" borderId="0" xfId="1" applyFont="1" applyFill="1"/>
    <xf numFmtId="0" fontId="7" fillId="0" borderId="0" xfId="0" applyFont="1" applyFill="1"/>
    <xf numFmtId="44" fontId="7" fillId="0" borderId="0" xfId="1" applyFont="1" applyFill="1"/>
    <xf numFmtId="44" fontId="3" fillId="0" borderId="0" xfId="1" applyFont="1" applyFill="1" applyBorder="1"/>
    <xf numFmtId="0" fontId="2" fillId="0" borderId="0" xfId="0" applyFont="1" applyFill="1"/>
    <xf numFmtId="0" fontId="5" fillId="0" borderId="0" xfId="0" applyFont="1" applyFill="1"/>
    <xf numFmtId="44" fontId="5" fillId="0" borderId="0" xfId="1" applyFont="1"/>
    <xf numFmtId="43" fontId="5" fillId="0" borderId="0" xfId="2" applyFont="1"/>
    <xf numFmtId="164" fontId="5" fillId="0" borderId="0" xfId="2" applyNumberFormat="1" applyFont="1"/>
    <xf numFmtId="44" fontId="5" fillId="0" borderId="0" xfId="1" applyFont="1" applyFill="1"/>
    <xf numFmtId="44" fontId="3" fillId="0" borderId="0" xfId="1" applyFont="1"/>
    <xf numFmtId="43" fontId="3" fillId="0" borderId="0" xfId="2" applyFont="1"/>
    <xf numFmtId="164" fontId="3" fillId="0" borderId="0" xfId="2" applyNumberFormat="1" applyFont="1"/>
    <xf numFmtId="44" fontId="5" fillId="0" borderId="1" xfId="1" applyFont="1" applyBorder="1"/>
    <xf numFmtId="43" fontId="5" fillId="0" borderId="1" xfId="2" applyFont="1" applyBorder="1"/>
    <xf numFmtId="44" fontId="5" fillId="0" borderId="1" xfId="1" applyFont="1" applyFill="1" applyBorder="1"/>
    <xf numFmtId="164" fontId="5" fillId="0" borderId="5" xfId="2" applyNumberFormat="1" applyFont="1" applyFill="1" applyBorder="1"/>
    <xf numFmtId="44" fontId="5" fillId="0" borderId="5" xfId="1" applyFont="1" applyFill="1" applyBorder="1"/>
    <xf numFmtId="14" fontId="5" fillId="0" borderId="6" xfId="0" applyNumberFormat="1" applyFont="1" applyBorder="1"/>
    <xf numFmtId="44" fontId="5" fillId="0" borderId="2" xfId="1" applyFont="1" applyBorder="1"/>
    <xf numFmtId="43" fontId="5" fillId="0" borderId="2" xfId="2" applyFont="1" applyBorder="1"/>
    <xf numFmtId="164" fontId="5" fillId="0" borderId="2" xfId="2" applyNumberFormat="1" applyFont="1" applyBorder="1"/>
    <xf numFmtId="14" fontId="5" fillId="0" borderId="2" xfId="0" applyNumberFormat="1" applyFont="1" applyBorder="1"/>
    <xf numFmtId="14" fontId="5" fillId="0" borderId="6" xfId="0" applyNumberFormat="1" applyFont="1" applyFill="1" applyBorder="1"/>
    <xf numFmtId="43" fontId="3" fillId="0" borderId="3" xfId="2" applyFont="1" applyBorder="1"/>
    <xf numFmtId="44" fontId="3" fillId="0" borderId="3" xfId="1" applyFont="1" applyBorder="1"/>
    <xf numFmtId="164" fontId="3" fillId="0" borderId="3" xfId="2" applyNumberFormat="1" applyFont="1" applyBorder="1"/>
    <xf numFmtId="0" fontId="3" fillId="2" borderId="3" xfId="0" applyFont="1" applyFill="1" applyBorder="1"/>
    <xf numFmtId="44" fontId="3" fillId="2" borderId="3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3" fillId="0" borderId="3" xfId="0" applyFont="1" applyBorder="1"/>
    <xf numFmtId="44" fontId="3" fillId="0" borderId="0" xfId="1" applyFont="1" applyBorder="1"/>
    <xf numFmtId="0" fontId="5" fillId="0" borderId="6" xfId="0" applyFont="1" applyFill="1" applyBorder="1"/>
    <xf numFmtId="0" fontId="5" fillId="0" borderId="0" xfId="0" applyFont="1" applyFill="1" applyBorder="1"/>
    <xf numFmtId="43" fontId="3" fillId="0" borderId="0" xfId="2" applyFont="1" applyBorder="1"/>
    <xf numFmtId="164" fontId="3" fillId="0" borderId="0" xfId="2" applyNumberFormat="1" applyFont="1" applyBorder="1"/>
    <xf numFmtId="14" fontId="5" fillId="0" borderId="3" xfId="0" applyNumberFormat="1" applyFont="1" applyBorder="1"/>
    <xf numFmtId="164" fontId="3" fillId="0" borderId="4" xfId="2" applyNumberFormat="1" applyFont="1" applyBorder="1"/>
    <xf numFmtId="0" fontId="3" fillId="0" borderId="4" xfId="0" applyFont="1" applyBorder="1"/>
    <xf numFmtId="0" fontId="3" fillId="0" borderId="6" xfId="0" applyFont="1" applyFill="1" applyBorder="1"/>
    <xf numFmtId="43" fontId="5" fillId="0" borderId="3" xfId="2" applyFont="1" applyBorder="1"/>
    <xf numFmtId="44" fontId="5" fillId="0" borderId="3" xfId="1" applyFont="1" applyBorder="1"/>
    <xf numFmtId="164" fontId="5" fillId="0" borderId="3" xfId="2" applyNumberFormat="1" applyFont="1" applyBorder="1"/>
    <xf numFmtId="0" fontId="5" fillId="0" borderId="3" xfId="0" applyFont="1" applyBorder="1"/>
    <xf numFmtId="43" fontId="4" fillId="0" borderId="3" xfId="2" applyFont="1" applyBorder="1"/>
    <xf numFmtId="44" fontId="4" fillId="0" borderId="3" xfId="1" applyFont="1" applyBorder="1"/>
    <xf numFmtId="164" fontId="4" fillId="0" borderId="4" xfId="2" applyNumberFormat="1" applyFont="1" applyBorder="1"/>
    <xf numFmtId="0" fontId="4" fillId="0" borderId="4" xfId="0" applyFont="1" applyBorder="1"/>
    <xf numFmtId="0" fontId="3" fillId="2" borderId="6" xfId="0" applyFont="1" applyFill="1" applyBorder="1"/>
    <xf numFmtId="43" fontId="3" fillId="0" borderId="1" xfId="2" applyFont="1" applyBorder="1"/>
    <xf numFmtId="44" fontId="3" fillId="0" borderId="1" xfId="1" applyFont="1" applyBorder="1"/>
    <xf numFmtId="164" fontId="3" fillId="0" borderId="5" xfId="2" applyNumberFormat="1" applyFont="1" applyBorder="1"/>
    <xf numFmtId="0" fontId="3" fillId="0" borderId="5" xfId="0" applyFont="1" applyBorder="1"/>
    <xf numFmtId="0" fontId="3" fillId="2" borderId="0" xfId="0" applyFont="1" applyFill="1"/>
    <xf numFmtId="43" fontId="2" fillId="0" borderId="3" xfId="2" applyFont="1" applyBorder="1"/>
    <xf numFmtId="44" fontId="2" fillId="0" borderId="3" xfId="1" applyFont="1" applyBorder="1"/>
    <xf numFmtId="164" fontId="2" fillId="0" borderId="4" xfId="2" applyNumberFormat="1" applyFont="1" applyBorder="1"/>
    <xf numFmtId="0" fontId="2" fillId="0" borderId="4" xfId="0" applyFont="1" applyBorder="1"/>
    <xf numFmtId="44" fontId="2" fillId="0" borderId="0" xfId="1" applyFont="1"/>
    <xf numFmtId="44" fontId="2" fillId="2" borderId="3" xfId="0" applyNumberFormat="1" applyFont="1" applyFill="1" applyBorder="1"/>
    <xf numFmtId="0" fontId="2" fillId="0" borderId="0" xfId="0" applyFont="1" applyFill="1" applyBorder="1"/>
    <xf numFmtId="164" fontId="2" fillId="0" borderId="3" xfId="2" applyNumberFormat="1" applyFont="1" applyBorder="1"/>
    <xf numFmtId="0" fontId="2" fillId="0" borderId="3" xfId="0" applyFont="1" applyBorder="1"/>
    <xf numFmtId="43" fontId="5" fillId="0" borderId="0" xfId="2" applyFont="1" applyBorder="1"/>
    <xf numFmtId="44" fontId="8" fillId="0" borderId="0" xfId="1" applyFont="1" applyFill="1" applyBorder="1"/>
    <xf numFmtId="43" fontId="3" fillId="0" borderId="2" xfId="2" applyFont="1" applyBorder="1"/>
    <xf numFmtId="44" fontId="3" fillId="0" borderId="2" xfId="1" applyFont="1" applyBorder="1"/>
    <xf numFmtId="164" fontId="3" fillId="0" borderId="2" xfId="2" applyNumberFormat="1" applyFont="1" applyBorder="1"/>
    <xf numFmtId="1" fontId="3" fillId="0" borderId="2" xfId="2" applyNumberFormat="1" applyFont="1" applyBorder="1"/>
    <xf numFmtId="1" fontId="3" fillId="0" borderId="2" xfId="0" applyNumberFormat="1" applyFont="1" applyBorder="1"/>
    <xf numFmtId="164" fontId="3" fillId="0" borderId="0" xfId="2" applyNumberFormat="1" applyFont="1" applyFill="1" applyBorder="1"/>
    <xf numFmtId="164" fontId="5" fillId="0" borderId="0" xfId="2" applyNumberFormat="1" applyFont="1" applyBorder="1"/>
    <xf numFmtId="14" fontId="5" fillId="0" borderId="0" xfId="0" applyNumberFormat="1" applyFont="1" applyBorder="1"/>
    <xf numFmtId="44" fontId="4" fillId="0" borderId="0" xfId="1" applyFont="1"/>
    <xf numFmtId="164" fontId="4" fillId="0" borderId="3" xfId="2" applyNumberFormat="1" applyFont="1" applyBorder="1"/>
    <xf numFmtId="0" fontId="4" fillId="0" borderId="3" xfId="0" applyFont="1" applyBorder="1"/>
    <xf numFmtId="44" fontId="4" fillId="2" borderId="3" xfId="0" applyNumberFormat="1" applyFont="1" applyFill="1" applyBorder="1"/>
    <xf numFmtId="44" fontId="3" fillId="0" borderId="3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4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4" fontId="3" fillId="2" borderId="3" xfId="0" applyNumberFormat="1" applyFont="1" applyFill="1" applyBorder="1"/>
    <xf numFmtId="44" fontId="3" fillId="2" borderId="3" xfId="1" applyFont="1" applyFill="1" applyBorder="1"/>
    <xf numFmtId="7" fontId="3" fillId="0" borderId="0" xfId="1" applyNumberFormat="1" applyFont="1" applyBorder="1"/>
    <xf numFmtId="44" fontId="3" fillId="0" borderId="0" xfId="0" applyNumberFormat="1" applyFont="1"/>
    <xf numFmtId="2" fontId="3" fillId="0" borderId="3" xfId="0" applyNumberFormat="1" applyFont="1" applyFill="1" applyBorder="1"/>
    <xf numFmtId="0" fontId="3" fillId="3" borderId="0" xfId="0" applyFont="1" applyFill="1"/>
    <xf numFmtId="44" fontId="3" fillId="3" borderId="0" xfId="1" applyFont="1" applyFill="1"/>
    <xf numFmtId="0" fontId="3" fillId="3" borderId="0" xfId="0" applyFont="1" applyFill="1" applyBorder="1"/>
    <xf numFmtId="44" fontId="3" fillId="3" borderId="0" xfId="1" applyFont="1" applyFill="1" applyBorder="1"/>
    <xf numFmtId="44" fontId="3" fillId="2" borderId="1" xfId="0" applyNumberFormat="1" applyFont="1" applyFill="1" applyBorder="1"/>
    <xf numFmtId="44" fontId="6" fillId="3" borderId="0" xfId="1" applyFont="1" applyFill="1" applyBorder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7"/>
  <sheetViews>
    <sheetView tabSelected="1" topLeftCell="A274" workbookViewId="0">
      <selection activeCell="E311" sqref="E311:F311"/>
    </sheetView>
  </sheetViews>
  <sheetFormatPr baseColWidth="10" defaultRowHeight="15" x14ac:dyDescent="0.25"/>
  <cols>
    <col min="4" max="4" width="13.85546875" customWidth="1"/>
    <col min="5" max="5" width="11.42578125" style="4"/>
    <col min="6" max="6" width="12.7109375" style="2" customWidth="1"/>
    <col min="7" max="7" width="11.7109375" style="3" bestFit="1" customWidth="1"/>
    <col min="8" max="8" width="13.140625" style="1" bestFit="1" customWidth="1"/>
    <col min="9" max="9" width="11.7109375" style="5" bestFit="1" customWidth="1"/>
    <col min="10" max="10" width="11.42578125" style="5"/>
    <col min="11" max="12" width="14.42578125" bestFit="1" customWidth="1"/>
    <col min="13" max="13" width="16" customWidth="1"/>
    <col min="14" max="14" width="11.7109375" bestFit="1" customWidth="1"/>
    <col min="15" max="15" width="11.7109375" style="1" bestFit="1" customWidth="1"/>
  </cols>
  <sheetData>
    <row r="1" spans="1:15" s="21" customFormat="1" ht="15.75" x14ac:dyDescent="0.25">
      <c r="E1" s="29"/>
      <c r="F1" s="30" t="s">
        <v>71</v>
      </c>
      <c r="G1" s="31"/>
      <c r="H1" s="30"/>
      <c r="I1" s="32"/>
      <c r="J1" s="32"/>
      <c r="O1" s="30"/>
    </row>
    <row r="2" spans="1:15" s="21" customFormat="1" ht="15.75" x14ac:dyDescent="0.25">
      <c r="E2" s="29"/>
      <c r="F2" s="30" t="s">
        <v>88</v>
      </c>
      <c r="G2" s="31"/>
      <c r="H2" s="30"/>
      <c r="I2" s="32"/>
      <c r="J2" s="32"/>
      <c r="O2" s="30"/>
    </row>
    <row r="3" spans="1:15" s="7" customFormat="1" ht="15.75" x14ac:dyDescent="0.25">
      <c r="D3" s="21" t="s">
        <v>72</v>
      </c>
      <c r="E3" s="33"/>
      <c r="F3" s="31"/>
      <c r="G3" s="30"/>
      <c r="H3" s="21"/>
      <c r="I3" s="32"/>
      <c r="J3" s="32"/>
      <c r="O3" s="34"/>
    </row>
    <row r="4" spans="1:15" s="7" customFormat="1" ht="15.75" x14ac:dyDescent="0.25">
      <c r="E4" s="16"/>
      <c r="F4" s="34"/>
      <c r="G4" s="35"/>
      <c r="H4" s="34"/>
      <c r="I4" s="36"/>
      <c r="J4" s="36"/>
      <c r="O4" s="34"/>
    </row>
    <row r="5" spans="1:15" s="7" customFormat="1" ht="15.75" x14ac:dyDescent="0.25">
      <c r="A5" s="7" t="s">
        <v>128</v>
      </c>
      <c r="E5" s="16"/>
      <c r="F5" s="34"/>
      <c r="G5" s="35"/>
      <c r="H5" s="34"/>
      <c r="I5" s="36"/>
      <c r="J5" s="36"/>
      <c r="O5" s="34"/>
    </row>
    <row r="6" spans="1:15" s="7" customFormat="1" ht="15.75" x14ac:dyDescent="0.25">
      <c r="A6" s="7" t="s">
        <v>73</v>
      </c>
      <c r="E6" s="16"/>
      <c r="F6" s="34"/>
      <c r="G6" s="35"/>
      <c r="H6" s="34"/>
      <c r="I6" s="36"/>
      <c r="J6" s="36"/>
      <c r="O6" s="34"/>
    </row>
    <row r="7" spans="1:15" s="7" customFormat="1" ht="15.75" x14ac:dyDescent="0.25">
      <c r="A7" s="7" t="s">
        <v>126</v>
      </c>
      <c r="E7" s="16"/>
      <c r="F7" s="34"/>
      <c r="G7" s="35"/>
      <c r="H7" s="34"/>
      <c r="I7" s="36"/>
      <c r="J7" s="36"/>
      <c r="O7" s="34"/>
    </row>
    <row r="8" spans="1:15" s="7" customFormat="1" ht="15.75" x14ac:dyDescent="0.25">
      <c r="A8" s="7" t="s">
        <v>74</v>
      </c>
      <c r="E8" s="16"/>
      <c r="F8" s="34"/>
      <c r="G8" s="35"/>
      <c r="H8" s="34"/>
      <c r="I8" s="36"/>
      <c r="J8" s="36"/>
      <c r="O8" s="34"/>
    </row>
    <row r="9" spans="1:15" s="21" customFormat="1" ht="15.75" x14ac:dyDescent="0.25">
      <c r="A9" s="21" t="s">
        <v>75</v>
      </c>
      <c r="E9" s="29"/>
      <c r="F9" s="30"/>
      <c r="G9" s="31"/>
      <c r="H9" s="30"/>
      <c r="I9" s="32"/>
      <c r="J9" s="32"/>
      <c r="O9" s="30"/>
    </row>
    <row r="10" spans="1:15" s="7" customFormat="1" ht="15.75" x14ac:dyDescent="0.25">
      <c r="A10" s="7" t="s">
        <v>216</v>
      </c>
      <c r="E10" s="16"/>
      <c r="F10" s="34"/>
      <c r="G10" s="35"/>
      <c r="H10" s="34"/>
      <c r="I10" s="36"/>
      <c r="J10" s="36"/>
      <c r="O10" s="34"/>
    </row>
    <row r="11" spans="1:15" s="7" customFormat="1" ht="15.75" x14ac:dyDescent="0.25">
      <c r="A11" s="7" t="s">
        <v>69</v>
      </c>
      <c r="E11" s="16"/>
      <c r="F11" s="34"/>
      <c r="G11" s="35"/>
      <c r="H11" s="34"/>
      <c r="I11" s="36"/>
      <c r="J11" s="36"/>
      <c r="O11" s="34"/>
    </row>
    <row r="12" spans="1:15" s="7" customFormat="1" ht="15.75" x14ac:dyDescent="0.25">
      <c r="A12" s="7" t="s">
        <v>66</v>
      </c>
      <c r="E12" s="16"/>
      <c r="F12" s="34"/>
      <c r="G12" s="35"/>
      <c r="H12" s="34"/>
      <c r="I12" s="36"/>
      <c r="J12" s="36"/>
      <c r="O12" s="34"/>
    </row>
    <row r="13" spans="1:15" s="7" customFormat="1" ht="15.75" x14ac:dyDescent="0.25">
      <c r="A13" s="7" t="s">
        <v>127</v>
      </c>
      <c r="E13" s="16"/>
      <c r="F13" s="34"/>
      <c r="G13" s="35"/>
      <c r="H13" s="34"/>
      <c r="I13" s="36"/>
      <c r="J13" s="36"/>
      <c r="O13" s="34"/>
    </row>
    <row r="14" spans="1:15" s="7" customFormat="1" ht="15.75" x14ac:dyDescent="0.25">
      <c r="A14" s="7" t="s">
        <v>63</v>
      </c>
      <c r="E14" s="16"/>
      <c r="F14" s="34"/>
      <c r="G14" s="35"/>
      <c r="H14" s="34"/>
      <c r="I14" s="36"/>
      <c r="J14" s="36"/>
      <c r="O14" s="34"/>
    </row>
    <row r="15" spans="1:15" s="7" customFormat="1" ht="15.75" x14ac:dyDescent="0.25">
      <c r="A15" s="7" t="s">
        <v>64</v>
      </c>
      <c r="E15" s="16"/>
      <c r="F15" s="34"/>
      <c r="G15" s="35"/>
      <c r="H15" s="34"/>
      <c r="I15" s="36"/>
      <c r="J15" s="36"/>
      <c r="O15" s="34"/>
    </row>
    <row r="16" spans="1:15" s="7" customFormat="1" ht="15.75" x14ac:dyDescent="0.25">
      <c r="A16" s="21" t="s">
        <v>65</v>
      </c>
      <c r="E16" s="16"/>
      <c r="F16" s="34"/>
      <c r="G16" s="35"/>
      <c r="H16" s="34"/>
      <c r="I16" s="36"/>
      <c r="J16" s="36"/>
      <c r="O16" s="34"/>
    </row>
    <row r="17" spans="1:15" s="7" customFormat="1" ht="15.75" x14ac:dyDescent="0.25">
      <c r="A17" s="7" t="s">
        <v>217</v>
      </c>
      <c r="E17" s="16"/>
      <c r="F17" s="34"/>
      <c r="G17" s="35"/>
      <c r="H17" s="34"/>
      <c r="I17" s="36"/>
      <c r="J17" s="36"/>
      <c r="O17" s="34"/>
    </row>
    <row r="18" spans="1:15" s="7" customFormat="1" ht="15.75" x14ac:dyDescent="0.25">
      <c r="A18" s="7" t="s">
        <v>218</v>
      </c>
      <c r="E18" s="16"/>
      <c r="F18" s="34"/>
      <c r="G18" s="35"/>
      <c r="H18" s="34"/>
      <c r="I18" s="36"/>
      <c r="J18" s="36"/>
      <c r="O18" s="34"/>
    </row>
    <row r="19" spans="1:15" s="7" customFormat="1" ht="15.75" x14ac:dyDescent="0.25">
      <c r="A19" s="7" t="s">
        <v>219</v>
      </c>
      <c r="E19" s="16"/>
      <c r="F19" s="34"/>
      <c r="G19" s="35"/>
      <c r="H19" s="34"/>
      <c r="I19" s="36"/>
      <c r="J19" s="36"/>
      <c r="O19" s="34"/>
    </row>
    <row r="20" spans="1:15" s="7" customFormat="1" ht="15.75" x14ac:dyDescent="0.25">
      <c r="A20" s="7" t="s">
        <v>76</v>
      </c>
      <c r="E20" s="16"/>
      <c r="F20" s="34"/>
      <c r="G20" s="35"/>
      <c r="H20" s="34"/>
      <c r="I20" s="36"/>
      <c r="J20" s="36"/>
      <c r="O20" s="34"/>
    </row>
    <row r="21" spans="1:15" s="7" customFormat="1" ht="15.75" x14ac:dyDescent="0.25">
      <c r="A21" s="7" t="s">
        <v>67</v>
      </c>
      <c r="E21" s="16"/>
      <c r="F21" s="34"/>
      <c r="G21" s="35"/>
      <c r="H21" s="34"/>
      <c r="I21" s="36"/>
      <c r="J21" s="36"/>
      <c r="O21" s="34"/>
    </row>
    <row r="22" spans="1:15" s="7" customFormat="1" ht="15.75" x14ac:dyDescent="0.25">
      <c r="A22" s="7" t="s">
        <v>68</v>
      </c>
      <c r="E22" s="16"/>
      <c r="F22" s="34"/>
      <c r="G22" s="35"/>
      <c r="H22" s="34"/>
      <c r="I22" s="36"/>
      <c r="J22" s="36"/>
      <c r="O22" s="34"/>
    </row>
    <row r="23" spans="1:15" s="21" customFormat="1" ht="15.75" x14ac:dyDescent="0.25">
      <c r="E23" s="29"/>
      <c r="F23" s="30"/>
      <c r="G23" s="31"/>
      <c r="H23" s="30"/>
      <c r="I23" s="32"/>
      <c r="J23" s="32"/>
      <c r="O23" s="30"/>
    </row>
    <row r="24" spans="1:15" s="7" customFormat="1" ht="15.75" x14ac:dyDescent="0.25">
      <c r="A24" s="6" t="s">
        <v>0</v>
      </c>
      <c r="B24" s="6"/>
      <c r="C24" s="6"/>
      <c r="D24" s="9"/>
      <c r="E24" s="16"/>
      <c r="F24" s="37" t="s">
        <v>77</v>
      </c>
      <c r="G24" s="38" t="s">
        <v>26</v>
      </c>
      <c r="H24" s="39" t="s">
        <v>13</v>
      </c>
      <c r="I24" s="40" t="s">
        <v>84</v>
      </c>
      <c r="J24" s="40" t="s">
        <v>84</v>
      </c>
      <c r="K24" s="41" t="s">
        <v>93</v>
      </c>
      <c r="L24" s="41" t="s">
        <v>93</v>
      </c>
      <c r="M24" s="41" t="s">
        <v>62</v>
      </c>
      <c r="N24" s="42" t="s">
        <v>94</v>
      </c>
      <c r="O24" s="34"/>
    </row>
    <row r="25" spans="1:15" s="7" customFormat="1" ht="15.75" x14ac:dyDescent="0.25">
      <c r="A25" s="6" t="s">
        <v>132</v>
      </c>
      <c r="D25" s="20"/>
      <c r="E25" s="16"/>
      <c r="F25" s="43" t="s">
        <v>78</v>
      </c>
      <c r="G25" s="44"/>
      <c r="H25" s="43"/>
      <c r="I25" s="45" t="s">
        <v>129</v>
      </c>
      <c r="J25" s="45" t="s">
        <v>130</v>
      </c>
      <c r="K25" s="46">
        <v>42735</v>
      </c>
      <c r="L25" s="46">
        <v>42825</v>
      </c>
      <c r="M25" s="46">
        <v>42825</v>
      </c>
      <c r="N25" s="47"/>
      <c r="O25" s="34"/>
    </row>
    <row r="26" spans="1:15" s="7" customFormat="1" ht="15.75" x14ac:dyDescent="0.25">
      <c r="A26" s="7" t="s">
        <v>30</v>
      </c>
      <c r="D26" s="9"/>
      <c r="E26" s="114" t="s">
        <v>14</v>
      </c>
      <c r="F26" s="115">
        <v>52</v>
      </c>
      <c r="G26" s="48">
        <f>F26/H26</f>
        <v>3.5862068965517242</v>
      </c>
      <c r="H26" s="49">
        <v>14.5</v>
      </c>
      <c r="I26" s="50"/>
      <c r="J26" s="50"/>
      <c r="K26" s="51">
        <v>3</v>
      </c>
      <c r="L26" s="51">
        <v>0</v>
      </c>
      <c r="M26" s="52">
        <f>H26*L26</f>
        <v>0</v>
      </c>
      <c r="N26" s="53">
        <v>12</v>
      </c>
      <c r="O26" s="34"/>
    </row>
    <row r="27" spans="1:15" s="7" customFormat="1" ht="15.75" x14ac:dyDescent="0.25">
      <c r="A27" s="7" t="s">
        <v>133</v>
      </c>
      <c r="D27" s="9"/>
      <c r="E27" s="16"/>
      <c r="F27" s="34"/>
      <c r="G27" s="48"/>
      <c r="H27" s="49"/>
      <c r="I27" s="50"/>
      <c r="J27" s="50"/>
      <c r="K27" s="51"/>
      <c r="L27" s="51"/>
      <c r="M27" s="52"/>
      <c r="N27" s="53"/>
      <c r="O27" s="34"/>
    </row>
    <row r="28" spans="1:15" s="7" customFormat="1" ht="15.75" x14ac:dyDescent="0.25">
      <c r="D28" s="9"/>
      <c r="E28" s="16"/>
      <c r="F28" s="34"/>
      <c r="G28" s="48"/>
      <c r="H28" s="49"/>
      <c r="I28" s="50"/>
      <c r="J28" s="50"/>
      <c r="K28" s="51"/>
      <c r="L28" s="51"/>
      <c r="M28" s="52"/>
      <c r="N28" s="53"/>
      <c r="O28" s="34"/>
    </row>
    <row r="29" spans="1:15" s="7" customFormat="1" ht="15.75" x14ac:dyDescent="0.25">
      <c r="A29" s="7" t="s">
        <v>80</v>
      </c>
      <c r="D29" s="9"/>
      <c r="E29" s="116" t="s">
        <v>2</v>
      </c>
      <c r="F29" s="115">
        <v>75</v>
      </c>
      <c r="G29" s="48">
        <f>F29/H29</f>
        <v>3.75</v>
      </c>
      <c r="H29" s="49">
        <v>20</v>
      </c>
      <c r="I29" s="50"/>
      <c r="J29" s="50"/>
      <c r="K29" s="51">
        <v>13</v>
      </c>
      <c r="L29" s="51">
        <v>8</v>
      </c>
      <c r="M29" s="52">
        <f>H29*L29</f>
        <v>160</v>
      </c>
      <c r="N29" s="54"/>
      <c r="O29" s="34"/>
    </row>
    <row r="30" spans="1:15" s="7" customFormat="1" ht="15.75" x14ac:dyDescent="0.25">
      <c r="A30" s="7" t="s">
        <v>134</v>
      </c>
      <c r="D30" s="9"/>
      <c r="E30" s="18"/>
      <c r="F30" s="34"/>
      <c r="G30" s="48"/>
      <c r="H30" s="49"/>
      <c r="I30" s="50"/>
      <c r="J30" s="50"/>
      <c r="K30" s="51"/>
      <c r="L30" s="51"/>
      <c r="M30" s="52"/>
      <c r="N30" s="54"/>
      <c r="O30" s="34"/>
    </row>
    <row r="31" spans="1:15" s="7" customFormat="1" ht="15.75" x14ac:dyDescent="0.25">
      <c r="D31" s="9"/>
      <c r="E31" s="18"/>
      <c r="F31" s="34"/>
      <c r="G31" s="48"/>
      <c r="H31" s="49"/>
      <c r="I31" s="50"/>
      <c r="J31" s="50"/>
      <c r="K31" s="51"/>
      <c r="L31" s="51"/>
      <c r="M31" s="52"/>
      <c r="N31" s="54"/>
      <c r="O31" s="34"/>
    </row>
    <row r="32" spans="1:15" s="7" customFormat="1" ht="15.75" x14ac:dyDescent="0.25">
      <c r="A32" s="6" t="s">
        <v>135</v>
      </c>
      <c r="D32" s="9"/>
      <c r="E32" s="18"/>
      <c r="F32" s="34"/>
      <c r="G32" s="48"/>
      <c r="H32" s="49"/>
      <c r="I32" s="50"/>
      <c r="J32" s="50"/>
      <c r="K32" s="51"/>
      <c r="L32" s="51"/>
      <c r="M32" s="52"/>
      <c r="N32" s="54"/>
      <c r="O32" s="34"/>
    </row>
    <row r="33" spans="1:15" s="20" customFormat="1" ht="15.75" x14ac:dyDescent="0.25">
      <c r="A33" s="7" t="s">
        <v>124</v>
      </c>
      <c r="B33" s="7"/>
      <c r="C33" s="7"/>
      <c r="D33" s="15"/>
      <c r="E33" s="114" t="s">
        <v>1</v>
      </c>
      <c r="F33" s="115">
        <v>7</v>
      </c>
      <c r="G33" s="48"/>
      <c r="H33" s="49"/>
      <c r="I33" s="50"/>
      <c r="J33" s="50"/>
      <c r="K33" s="55"/>
      <c r="L33" s="55"/>
      <c r="M33" s="52"/>
      <c r="N33" s="18"/>
      <c r="O33" s="56"/>
    </row>
    <row r="34" spans="1:15" s="20" customFormat="1" ht="15.75" x14ac:dyDescent="0.25">
      <c r="A34" s="7" t="s">
        <v>125</v>
      </c>
      <c r="B34" s="7"/>
      <c r="C34" s="7"/>
      <c r="D34" s="15"/>
      <c r="E34" s="114" t="s">
        <v>2</v>
      </c>
      <c r="F34" s="115">
        <v>42</v>
      </c>
      <c r="G34" s="48">
        <f>F34/H34</f>
        <v>4.2211055276381915</v>
      </c>
      <c r="H34" s="49">
        <v>9.9499999999999993</v>
      </c>
      <c r="I34" s="50"/>
      <c r="J34" s="50"/>
      <c r="K34" s="55">
        <v>32</v>
      </c>
      <c r="L34" s="55">
        <v>13</v>
      </c>
      <c r="M34" s="52">
        <f>H34*L34</f>
        <v>129.35</v>
      </c>
      <c r="N34" s="18"/>
      <c r="O34" s="56"/>
    </row>
    <row r="35" spans="1:15" s="20" customFormat="1" ht="15.75" x14ac:dyDescent="0.25">
      <c r="A35" s="7"/>
      <c r="B35" s="7"/>
      <c r="C35" s="7"/>
      <c r="D35" s="15"/>
      <c r="E35" s="16"/>
      <c r="F35" s="34"/>
      <c r="G35" s="48"/>
      <c r="H35" s="49"/>
      <c r="I35" s="50"/>
      <c r="J35" s="50"/>
      <c r="K35" s="55"/>
      <c r="L35" s="55"/>
      <c r="M35" s="52"/>
      <c r="N35" s="18"/>
      <c r="O35" s="56"/>
    </row>
    <row r="36" spans="1:15" s="20" customFormat="1" ht="15.75" x14ac:dyDescent="0.25">
      <c r="A36" s="6" t="s">
        <v>154</v>
      </c>
      <c r="B36" s="7"/>
      <c r="C36" s="7"/>
      <c r="D36" s="15"/>
      <c r="E36" s="16"/>
      <c r="F36" s="34"/>
      <c r="G36" s="48"/>
      <c r="H36" s="49"/>
      <c r="I36" s="50"/>
      <c r="J36" s="50"/>
      <c r="K36" s="55"/>
      <c r="L36" s="55"/>
      <c r="M36" s="52"/>
      <c r="N36" s="18"/>
      <c r="O36" s="56"/>
    </row>
    <row r="37" spans="1:15" s="20" customFormat="1" ht="15.75" x14ac:dyDescent="0.25">
      <c r="A37" s="18" t="s">
        <v>98</v>
      </c>
      <c r="E37" s="18" t="s">
        <v>1</v>
      </c>
      <c r="F37" s="56">
        <v>17</v>
      </c>
      <c r="G37" s="48"/>
      <c r="H37" s="49"/>
      <c r="I37" s="50"/>
      <c r="J37" s="50"/>
      <c r="K37" s="55"/>
      <c r="L37" s="55"/>
      <c r="M37" s="52"/>
      <c r="N37" s="57" t="s">
        <v>89</v>
      </c>
      <c r="O37" s="56"/>
    </row>
    <row r="38" spans="1:15" s="20" customFormat="1" ht="15.75" x14ac:dyDescent="0.25">
      <c r="A38" s="18"/>
      <c r="D38" s="9" t="s">
        <v>152</v>
      </c>
      <c r="E38" s="18" t="s">
        <v>2</v>
      </c>
      <c r="F38" s="56">
        <v>120</v>
      </c>
      <c r="G38" s="48">
        <f>F38/H38</f>
        <v>3.4383954154727796</v>
      </c>
      <c r="H38" s="49">
        <v>34.9</v>
      </c>
      <c r="I38" s="50">
        <v>12</v>
      </c>
      <c r="J38" s="50"/>
      <c r="K38" s="55">
        <v>17</v>
      </c>
      <c r="L38" s="55">
        <v>12</v>
      </c>
      <c r="M38" s="52">
        <f>L38*H38</f>
        <v>418.79999999999995</v>
      </c>
      <c r="N38" s="57" t="s">
        <v>89</v>
      </c>
      <c r="O38" s="56"/>
    </row>
    <row r="39" spans="1:15" s="20" customFormat="1" ht="15.75" x14ac:dyDescent="0.25">
      <c r="A39" s="58"/>
      <c r="E39" s="18"/>
      <c r="F39" s="56"/>
      <c r="G39" s="59"/>
      <c r="H39" s="56"/>
      <c r="I39" s="60"/>
      <c r="J39" s="60"/>
      <c r="M39" s="52"/>
      <c r="O39" s="56"/>
    </row>
    <row r="40" spans="1:15" s="20" customFormat="1" ht="15.75" x14ac:dyDescent="0.25">
      <c r="A40" s="7" t="s">
        <v>4</v>
      </c>
      <c r="B40" s="7"/>
      <c r="C40" s="7"/>
      <c r="D40" s="7"/>
      <c r="E40" s="27" t="s">
        <v>1</v>
      </c>
      <c r="F40" s="34">
        <v>17</v>
      </c>
      <c r="G40" s="48"/>
      <c r="H40" s="49"/>
      <c r="I40" s="50"/>
      <c r="J40" s="50"/>
      <c r="K40" s="55"/>
      <c r="L40" s="55"/>
      <c r="M40" s="52"/>
      <c r="N40" s="57" t="s">
        <v>89</v>
      </c>
      <c r="O40" s="56"/>
    </row>
    <row r="41" spans="1:15" s="20" customFormat="1" ht="15.75" x14ac:dyDescent="0.25">
      <c r="A41" s="7"/>
      <c r="B41" s="7"/>
      <c r="C41" s="7"/>
      <c r="D41" s="9" t="s">
        <v>152</v>
      </c>
      <c r="E41" s="16" t="s">
        <v>31</v>
      </c>
      <c r="F41" s="34">
        <v>69</v>
      </c>
      <c r="G41" s="48"/>
      <c r="H41" s="49">
        <v>21.3</v>
      </c>
      <c r="I41" s="50"/>
      <c r="J41" s="50"/>
      <c r="K41" s="55">
        <v>12</v>
      </c>
      <c r="L41" s="55">
        <v>12</v>
      </c>
      <c r="M41" s="52">
        <f>L41*H41</f>
        <v>255.60000000000002</v>
      </c>
      <c r="N41" s="57" t="s">
        <v>89</v>
      </c>
      <c r="O41" s="56"/>
    </row>
    <row r="42" spans="1:15" s="20" customFormat="1" ht="15.75" x14ac:dyDescent="0.25">
      <c r="A42" s="7"/>
      <c r="B42" s="7"/>
      <c r="C42" s="7"/>
      <c r="D42" s="7"/>
      <c r="E42" s="16" t="s">
        <v>2</v>
      </c>
      <c r="F42" s="34">
        <v>120</v>
      </c>
      <c r="G42" s="48">
        <f>F42/H42</f>
        <v>3.116883116883117</v>
      </c>
      <c r="H42" s="49">
        <v>38.5</v>
      </c>
      <c r="I42" s="50"/>
      <c r="J42" s="50"/>
      <c r="K42" s="55">
        <v>3</v>
      </c>
      <c r="L42" s="55">
        <v>0</v>
      </c>
      <c r="M42" s="52">
        <f>L42*H42</f>
        <v>0</v>
      </c>
      <c r="N42" s="57" t="s">
        <v>89</v>
      </c>
      <c r="O42" s="56"/>
    </row>
    <row r="43" spans="1:15" s="20" customFormat="1" ht="15.75" x14ac:dyDescent="0.25">
      <c r="A43" s="7"/>
      <c r="B43" s="7"/>
      <c r="C43" s="7"/>
      <c r="D43" s="7"/>
      <c r="E43" s="16"/>
      <c r="F43" s="34"/>
      <c r="G43" s="48"/>
      <c r="H43" s="49"/>
      <c r="I43" s="50"/>
      <c r="J43" s="50"/>
      <c r="K43" s="55"/>
      <c r="L43" s="55"/>
      <c r="M43" s="52"/>
      <c r="N43" s="58"/>
      <c r="O43" s="56"/>
    </row>
    <row r="44" spans="1:15" s="20" customFormat="1" ht="15.75" x14ac:dyDescent="0.25">
      <c r="A44" s="7" t="s">
        <v>222</v>
      </c>
      <c r="B44" s="7"/>
      <c r="C44" s="7"/>
      <c r="D44" s="7"/>
      <c r="E44" s="114" t="s">
        <v>1</v>
      </c>
      <c r="F44" s="115">
        <v>14</v>
      </c>
      <c r="G44" s="48"/>
      <c r="H44" s="49"/>
      <c r="I44" s="50"/>
      <c r="J44" s="50"/>
      <c r="K44" s="55"/>
      <c r="L44" s="55"/>
      <c r="M44" s="52"/>
      <c r="N44" s="58"/>
      <c r="O44" s="56"/>
    </row>
    <row r="45" spans="1:15" s="20" customFormat="1" ht="15.75" x14ac:dyDescent="0.25">
      <c r="A45" s="7"/>
      <c r="B45" s="7"/>
      <c r="C45" s="7"/>
      <c r="D45" s="7"/>
      <c r="E45" s="114" t="s">
        <v>31</v>
      </c>
      <c r="F45" s="115">
        <v>49</v>
      </c>
      <c r="G45" s="48">
        <f>F45/H45</f>
        <v>3.7692307692307692</v>
      </c>
      <c r="H45" s="49">
        <v>13</v>
      </c>
      <c r="I45" s="50"/>
      <c r="J45" s="50"/>
      <c r="K45" s="55"/>
      <c r="L45" s="55"/>
      <c r="M45" s="52"/>
      <c r="N45" s="58"/>
      <c r="O45" s="56"/>
    </row>
    <row r="46" spans="1:15" s="20" customFormat="1" ht="15.75" x14ac:dyDescent="0.25">
      <c r="A46" s="7"/>
      <c r="B46" s="7"/>
      <c r="C46" s="7"/>
      <c r="D46" s="7"/>
      <c r="E46" s="114" t="s">
        <v>2</v>
      </c>
      <c r="F46" s="115">
        <v>95</v>
      </c>
      <c r="G46" s="48">
        <f>F46/H46</f>
        <v>3.9583333333333335</v>
      </c>
      <c r="H46" s="49">
        <v>24</v>
      </c>
      <c r="I46" s="50">
        <v>60</v>
      </c>
      <c r="J46" s="50">
        <v>18</v>
      </c>
      <c r="K46" s="55"/>
      <c r="L46" s="55">
        <v>63</v>
      </c>
      <c r="M46" s="52">
        <f>H46*L46</f>
        <v>1512</v>
      </c>
      <c r="N46" s="58"/>
      <c r="O46" s="56"/>
    </row>
    <row r="47" spans="1:15" s="20" customFormat="1" ht="15.75" x14ac:dyDescent="0.25">
      <c r="A47" s="18"/>
      <c r="E47" s="18"/>
      <c r="F47" s="56"/>
      <c r="G47" s="48"/>
      <c r="H47" s="49"/>
      <c r="I47" s="50"/>
      <c r="J47" s="50"/>
      <c r="K47" s="55"/>
      <c r="L47" s="55"/>
      <c r="M47" s="52"/>
      <c r="O47" s="56"/>
    </row>
    <row r="48" spans="1:15" s="20" customFormat="1" ht="15.75" x14ac:dyDescent="0.25">
      <c r="A48" s="20" t="s">
        <v>153</v>
      </c>
      <c r="E48" s="116" t="s">
        <v>1</v>
      </c>
      <c r="F48" s="117">
        <v>17</v>
      </c>
      <c r="G48" s="48"/>
      <c r="H48" s="49"/>
      <c r="I48" s="50"/>
      <c r="J48" s="50"/>
      <c r="K48" s="55"/>
      <c r="L48" s="55"/>
      <c r="M48" s="52"/>
      <c r="O48" s="56"/>
    </row>
    <row r="49" spans="1:15" s="20" customFormat="1" ht="15.75" x14ac:dyDescent="0.25">
      <c r="E49" s="116" t="s">
        <v>2</v>
      </c>
      <c r="F49" s="117">
        <v>120</v>
      </c>
      <c r="G49" s="48">
        <f>F49/H49</f>
        <v>3.0075187969924815</v>
      </c>
      <c r="H49" s="49">
        <v>39.9</v>
      </c>
      <c r="I49" s="50">
        <v>6</v>
      </c>
      <c r="J49" s="50"/>
      <c r="K49" s="55">
        <v>19</v>
      </c>
      <c r="L49" s="55">
        <v>9</v>
      </c>
      <c r="M49" s="52">
        <f>H49*L49</f>
        <v>359.09999999999997</v>
      </c>
      <c r="O49" s="56"/>
    </row>
    <row r="50" spans="1:15" s="20" customFormat="1" ht="15.75" x14ac:dyDescent="0.25">
      <c r="E50" s="18"/>
      <c r="F50" s="56"/>
      <c r="G50" s="48"/>
      <c r="H50" s="49"/>
      <c r="I50" s="50"/>
      <c r="J50" s="50"/>
      <c r="K50" s="55"/>
      <c r="L50" s="55"/>
      <c r="M50" s="52"/>
      <c r="O50" s="56"/>
    </row>
    <row r="51" spans="1:15" s="20" customFormat="1" ht="15.75" x14ac:dyDescent="0.25">
      <c r="A51" s="18" t="s">
        <v>99</v>
      </c>
      <c r="E51" s="116" t="s">
        <v>14</v>
      </c>
      <c r="F51" s="117">
        <v>80</v>
      </c>
      <c r="G51" s="48">
        <f t="shared" ref="G51:G54" si="0">F51/H51</f>
        <v>2.1052631578947367</v>
      </c>
      <c r="H51" s="49">
        <v>38</v>
      </c>
      <c r="I51" s="50"/>
      <c r="J51" s="50"/>
      <c r="K51" s="55">
        <v>7</v>
      </c>
      <c r="L51" s="55">
        <v>7</v>
      </c>
      <c r="M51" s="52">
        <f>H51*L51</f>
        <v>266</v>
      </c>
      <c r="N51" s="57" t="s">
        <v>89</v>
      </c>
      <c r="O51" s="56"/>
    </row>
    <row r="52" spans="1:15" s="20" customFormat="1" ht="15.75" x14ac:dyDescent="0.25">
      <c r="E52" s="116" t="s">
        <v>2</v>
      </c>
      <c r="F52" s="117">
        <v>150</v>
      </c>
      <c r="G52" s="48">
        <f t="shared" si="0"/>
        <v>2.6548672566371683</v>
      </c>
      <c r="H52" s="49">
        <v>56.5</v>
      </c>
      <c r="I52" s="50"/>
      <c r="J52" s="50"/>
      <c r="K52" s="55">
        <v>2</v>
      </c>
      <c r="L52" s="55">
        <v>1</v>
      </c>
      <c r="M52" s="52">
        <f>H52*L52</f>
        <v>56.5</v>
      </c>
      <c r="N52" s="57"/>
      <c r="O52" s="56"/>
    </row>
    <row r="53" spans="1:15" s="20" customFormat="1" ht="15.75" x14ac:dyDescent="0.25">
      <c r="E53" s="18"/>
      <c r="F53" s="56"/>
      <c r="G53" s="48"/>
      <c r="H53" s="49"/>
      <c r="I53" s="50"/>
      <c r="J53" s="50"/>
      <c r="K53" s="55"/>
      <c r="L53" s="55"/>
      <c r="M53" s="52"/>
      <c r="O53" s="56"/>
    </row>
    <row r="54" spans="1:15" s="20" customFormat="1" ht="15.75" x14ac:dyDescent="0.25">
      <c r="A54" s="20" t="s">
        <v>100</v>
      </c>
      <c r="E54" s="116" t="s">
        <v>2</v>
      </c>
      <c r="F54" s="117">
        <v>250</v>
      </c>
      <c r="G54" s="48">
        <f t="shared" si="0"/>
        <v>1.8518518518518519</v>
      </c>
      <c r="H54" s="49">
        <v>135</v>
      </c>
      <c r="I54" s="50"/>
      <c r="J54" s="50"/>
      <c r="K54" s="55">
        <v>4</v>
      </c>
      <c r="L54" s="55">
        <v>3</v>
      </c>
      <c r="M54" s="52">
        <f>H54*L54</f>
        <v>405</v>
      </c>
      <c r="N54" s="57"/>
      <c r="O54" s="56"/>
    </row>
    <row r="55" spans="1:15" s="20" customFormat="1" ht="15.75" x14ac:dyDescent="0.25">
      <c r="E55" s="18"/>
      <c r="F55" s="56"/>
      <c r="G55" s="48"/>
      <c r="H55" s="49"/>
      <c r="I55" s="50"/>
      <c r="J55" s="50"/>
      <c r="K55" s="55"/>
      <c r="L55" s="55"/>
      <c r="M55" s="52"/>
      <c r="O55" s="56"/>
    </row>
    <row r="56" spans="1:15" s="20" customFormat="1" ht="15.75" x14ac:dyDescent="0.25">
      <c r="A56" s="20" t="s">
        <v>101</v>
      </c>
      <c r="E56" s="116" t="s">
        <v>1</v>
      </c>
      <c r="F56" s="117">
        <v>17</v>
      </c>
      <c r="G56" s="48"/>
      <c r="H56" s="49"/>
      <c r="I56" s="50"/>
      <c r="J56" s="50"/>
      <c r="K56" s="55"/>
      <c r="L56" s="55"/>
      <c r="M56" s="52"/>
      <c r="N56" s="18"/>
      <c r="O56" s="56"/>
    </row>
    <row r="57" spans="1:15" s="20" customFormat="1" ht="15.75" x14ac:dyDescent="0.25">
      <c r="E57" s="116" t="s">
        <v>2</v>
      </c>
      <c r="F57" s="117">
        <v>120</v>
      </c>
      <c r="G57" s="48">
        <f>F57/H57</f>
        <v>3.0075187969924815</v>
      </c>
      <c r="H57" s="49">
        <v>39.9</v>
      </c>
      <c r="I57" s="50"/>
      <c r="J57" s="50"/>
      <c r="K57" s="55">
        <v>4</v>
      </c>
      <c r="L57" s="55">
        <v>0</v>
      </c>
      <c r="M57" s="52">
        <f>H57*L57</f>
        <v>0</v>
      </c>
      <c r="N57" s="18">
        <v>12</v>
      </c>
      <c r="O57" s="56"/>
    </row>
    <row r="58" spans="1:15" s="20" customFormat="1" ht="15.75" x14ac:dyDescent="0.25">
      <c r="A58" s="18"/>
      <c r="E58" s="18"/>
      <c r="F58" s="56"/>
      <c r="G58" s="59"/>
      <c r="H58" s="56"/>
      <c r="I58" s="60"/>
      <c r="J58" s="60"/>
      <c r="M58" s="52">
        <f>SUM(M26:M57)</f>
        <v>3562.35</v>
      </c>
      <c r="O58" s="56"/>
    </row>
    <row r="59" spans="1:15" s="20" customFormat="1" ht="15.75" x14ac:dyDescent="0.25">
      <c r="A59" s="6" t="s">
        <v>3</v>
      </c>
      <c r="B59" s="7"/>
      <c r="C59" s="7"/>
      <c r="D59" s="88"/>
      <c r="E59" s="89"/>
      <c r="F59" s="34"/>
      <c r="G59" s="59"/>
      <c r="H59" s="56"/>
      <c r="I59" s="60"/>
      <c r="J59" s="60"/>
      <c r="M59" s="52"/>
      <c r="N59" s="7"/>
      <c r="O59" s="56"/>
    </row>
    <row r="60" spans="1:15" s="20" customFormat="1" ht="15.75" x14ac:dyDescent="0.25">
      <c r="A60" s="7" t="s">
        <v>170</v>
      </c>
      <c r="B60" s="7"/>
      <c r="C60" s="7"/>
      <c r="D60" s="7"/>
      <c r="E60" s="114" t="s">
        <v>5</v>
      </c>
      <c r="F60" s="115">
        <v>6</v>
      </c>
      <c r="G60" s="48"/>
      <c r="H60" s="49">
        <v>10</v>
      </c>
      <c r="I60" s="50">
        <v>12</v>
      </c>
      <c r="J60" s="50"/>
      <c r="K60" s="55">
        <v>4</v>
      </c>
      <c r="L60" s="55">
        <v>8</v>
      </c>
      <c r="M60" s="52">
        <f>H60*L60</f>
        <v>80</v>
      </c>
      <c r="N60" s="7">
        <v>12</v>
      </c>
      <c r="O60" s="56"/>
    </row>
    <row r="61" spans="1:15" s="20" customFormat="1" ht="15.75" x14ac:dyDescent="0.25">
      <c r="A61" s="7" t="s">
        <v>171</v>
      </c>
      <c r="B61" s="7"/>
      <c r="C61" s="7"/>
      <c r="D61" s="7"/>
      <c r="E61" s="114" t="s">
        <v>2</v>
      </c>
      <c r="F61" s="115">
        <v>42</v>
      </c>
      <c r="G61" s="48">
        <f t="shared" ref="G61" si="1">F61/H61</f>
        <v>3.652173913043478</v>
      </c>
      <c r="H61" s="49">
        <v>11.5</v>
      </c>
      <c r="I61" s="50">
        <v>12</v>
      </c>
      <c r="J61" s="50"/>
      <c r="K61" s="55">
        <v>6</v>
      </c>
      <c r="L61" s="55">
        <v>12</v>
      </c>
      <c r="M61" s="52">
        <f>H61*L61</f>
        <v>138</v>
      </c>
      <c r="N61" s="7"/>
      <c r="O61" s="56"/>
    </row>
    <row r="62" spans="1:15" s="20" customFormat="1" ht="15.75" x14ac:dyDescent="0.25">
      <c r="A62" s="7"/>
      <c r="B62" s="7"/>
      <c r="C62" s="7"/>
      <c r="D62" s="7"/>
      <c r="E62" s="16"/>
      <c r="F62" s="34"/>
      <c r="G62" s="48"/>
      <c r="H62" s="49"/>
      <c r="I62" s="50"/>
      <c r="J62" s="50"/>
      <c r="K62" s="55"/>
      <c r="L62" s="55"/>
      <c r="M62" s="52"/>
      <c r="N62" s="7"/>
      <c r="O62" s="56"/>
    </row>
    <row r="63" spans="1:15" s="20" customFormat="1" ht="15.75" x14ac:dyDescent="0.25">
      <c r="A63" s="7" t="s">
        <v>102</v>
      </c>
      <c r="B63" s="7"/>
      <c r="C63" s="7"/>
      <c r="D63" s="7"/>
      <c r="E63" s="114" t="s">
        <v>2</v>
      </c>
      <c r="F63" s="115">
        <v>48</v>
      </c>
      <c r="G63" s="48">
        <f>F63/H63</f>
        <v>3.2214765100671139</v>
      </c>
      <c r="H63" s="49">
        <v>14.9</v>
      </c>
      <c r="I63" s="50">
        <v>24</v>
      </c>
      <c r="J63" s="50"/>
      <c r="K63" s="55">
        <v>5</v>
      </c>
      <c r="L63" s="55">
        <v>6</v>
      </c>
      <c r="M63" s="52">
        <f>H63*L63</f>
        <v>89.4</v>
      </c>
      <c r="N63" s="78">
        <v>12</v>
      </c>
      <c r="O63" s="56"/>
    </row>
    <row r="64" spans="1:15" s="20" customFormat="1" ht="15.75" x14ac:dyDescent="0.25">
      <c r="A64" s="7" t="s">
        <v>183</v>
      </c>
      <c r="B64" s="7"/>
      <c r="C64" s="7"/>
      <c r="D64" s="7"/>
      <c r="E64" s="16"/>
      <c r="F64" s="34"/>
      <c r="G64" s="48"/>
      <c r="H64" s="49" t="s">
        <v>83</v>
      </c>
      <c r="I64" s="50"/>
      <c r="J64" s="50"/>
      <c r="K64" s="55"/>
      <c r="L64" s="55"/>
      <c r="M64" s="52"/>
      <c r="N64" s="7"/>
      <c r="O64" s="56"/>
    </row>
    <row r="65" spans="1:15" s="20" customFormat="1" ht="15.75" x14ac:dyDescent="0.25">
      <c r="A65" s="7"/>
      <c r="B65" s="7"/>
      <c r="C65" s="7"/>
      <c r="D65" s="7"/>
      <c r="E65" s="16"/>
      <c r="F65" s="34"/>
      <c r="G65" s="48"/>
      <c r="H65" s="49"/>
      <c r="I65" s="50"/>
      <c r="J65" s="50"/>
      <c r="K65" s="55"/>
      <c r="L65" s="55"/>
      <c r="M65" s="52"/>
      <c r="N65" s="7"/>
      <c r="O65" s="56"/>
    </row>
    <row r="66" spans="1:15" s="20" customFormat="1" ht="15.75" x14ac:dyDescent="0.25">
      <c r="A66" s="7" t="s">
        <v>85</v>
      </c>
      <c r="B66" s="7"/>
      <c r="C66" s="7"/>
      <c r="D66" s="15"/>
      <c r="E66" s="116" t="s">
        <v>5</v>
      </c>
      <c r="F66" s="115">
        <v>7.5</v>
      </c>
      <c r="G66" s="48"/>
      <c r="H66" s="49"/>
      <c r="I66" s="50"/>
      <c r="J66" s="50"/>
      <c r="K66" s="55"/>
      <c r="L66" s="55"/>
      <c r="M66" s="52"/>
      <c r="N66" s="7"/>
      <c r="O66" s="56"/>
    </row>
    <row r="67" spans="1:15" s="20" customFormat="1" ht="15.75" x14ac:dyDescent="0.25">
      <c r="A67" s="7" t="s">
        <v>86</v>
      </c>
      <c r="B67" s="7"/>
      <c r="C67" s="7"/>
      <c r="D67" s="7"/>
      <c r="E67" s="116" t="s">
        <v>2</v>
      </c>
      <c r="F67" s="115">
        <v>45</v>
      </c>
      <c r="G67" s="48">
        <f>F67/H67</f>
        <v>4.0909090909090908</v>
      </c>
      <c r="H67" s="49">
        <v>11</v>
      </c>
      <c r="I67" s="50"/>
      <c r="J67" s="50"/>
      <c r="K67" s="55">
        <v>0</v>
      </c>
      <c r="L67" s="55">
        <v>0</v>
      </c>
      <c r="M67" s="52">
        <f>H67*L67</f>
        <v>0</v>
      </c>
      <c r="N67" s="7"/>
      <c r="O67" s="56"/>
    </row>
    <row r="68" spans="1:15" s="20" customFormat="1" ht="15.75" x14ac:dyDescent="0.25">
      <c r="A68" s="18"/>
      <c r="E68" s="18"/>
      <c r="F68" s="56"/>
      <c r="G68" s="59"/>
      <c r="H68" s="56"/>
      <c r="I68" s="60"/>
      <c r="J68" s="60"/>
      <c r="M68" s="118"/>
      <c r="O68" s="56"/>
    </row>
    <row r="69" spans="1:15" s="7" customFormat="1" ht="15.75" x14ac:dyDescent="0.25">
      <c r="A69" s="6" t="s">
        <v>7</v>
      </c>
      <c r="B69" s="6"/>
      <c r="E69" s="16"/>
      <c r="F69" s="56"/>
      <c r="G69" s="38" t="s">
        <v>26</v>
      </c>
      <c r="H69" s="39" t="s">
        <v>13</v>
      </c>
      <c r="I69" s="40" t="s">
        <v>84</v>
      </c>
      <c r="J69" s="40" t="s">
        <v>84</v>
      </c>
      <c r="K69" s="41" t="s">
        <v>93</v>
      </c>
      <c r="L69" s="41" t="s">
        <v>93</v>
      </c>
      <c r="M69" s="39" t="s">
        <v>62</v>
      </c>
      <c r="O69" s="34"/>
    </row>
    <row r="70" spans="1:15" s="7" customFormat="1" ht="15.75" x14ac:dyDescent="0.25">
      <c r="A70" s="6" t="s">
        <v>136</v>
      </c>
      <c r="B70" s="6"/>
      <c r="C70" s="8"/>
      <c r="D70" s="8"/>
      <c r="E70" s="23"/>
      <c r="F70" s="34"/>
      <c r="G70" s="44"/>
      <c r="H70" s="43"/>
      <c r="I70" s="45" t="s">
        <v>129</v>
      </c>
      <c r="J70" s="45" t="s">
        <v>130</v>
      </c>
      <c r="K70" s="46">
        <v>42735</v>
      </c>
      <c r="L70" s="46">
        <v>42825</v>
      </c>
      <c r="M70" s="46">
        <v>42825</v>
      </c>
      <c r="O70" s="34"/>
    </row>
    <row r="71" spans="1:15" s="7" customFormat="1" ht="15.75" x14ac:dyDescent="0.25">
      <c r="A71" s="6" t="s">
        <v>11</v>
      </c>
      <c r="B71" s="6"/>
      <c r="C71" s="8"/>
      <c r="D71" s="8"/>
      <c r="E71" s="23"/>
      <c r="F71" s="34"/>
      <c r="G71" s="44"/>
      <c r="H71" s="43"/>
      <c r="I71" s="45"/>
      <c r="J71" s="45"/>
      <c r="K71" s="61"/>
      <c r="L71" s="61"/>
      <c r="M71" s="52"/>
      <c r="O71" s="34"/>
    </row>
    <row r="72" spans="1:15" s="7" customFormat="1" ht="15.75" x14ac:dyDescent="0.25">
      <c r="A72" s="7" t="s">
        <v>223</v>
      </c>
      <c r="E72" s="114" t="s">
        <v>5</v>
      </c>
      <c r="F72" s="115">
        <v>5</v>
      </c>
      <c r="G72" s="48"/>
      <c r="H72" s="49"/>
      <c r="I72" s="50"/>
      <c r="J72" s="50"/>
      <c r="K72" s="55"/>
      <c r="L72" s="55"/>
      <c r="M72" s="52"/>
      <c r="N72" s="16"/>
      <c r="O72" s="34"/>
    </row>
    <row r="73" spans="1:15" s="7" customFormat="1" ht="15.75" x14ac:dyDescent="0.25">
      <c r="A73" s="7" t="s">
        <v>137</v>
      </c>
      <c r="E73" s="114" t="s">
        <v>2</v>
      </c>
      <c r="F73" s="115">
        <v>29.5</v>
      </c>
      <c r="G73" s="48">
        <f t="shared" ref="G73" si="2">F73/H73</f>
        <v>4.0972222222222223</v>
      </c>
      <c r="H73" s="49">
        <v>7.2</v>
      </c>
      <c r="I73" s="62">
        <v>120</v>
      </c>
      <c r="J73" s="62"/>
      <c r="K73" s="63">
        <v>22</v>
      </c>
      <c r="L73" s="63">
        <v>65</v>
      </c>
      <c r="M73" s="52">
        <f>H73*L73</f>
        <v>468</v>
      </c>
      <c r="N73" s="18"/>
      <c r="O73" s="34"/>
    </row>
    <row r="74" spans="1:15" s="7" customFormat="1" ht="15.75" x14ac:dyDescent="0.25">
      <c r="E74" s="16"/>
      <c r="F74" s="34"/>
      <c r="G74" s="48"/>
      <c r="H74" s="49"/>
      <c r="I74" s="62"/>
      <c r="J74" s="62"/>
      <c r="K74" s="63"/>
      <c r="L74" s="63"/>
      <c r="M74" s="52"/>
      <c r="N74" s="16"/>
      <c r="O74" s="34"/>
    </row>
    <row r="75" spans="1:15" s="7" customFormat="1" ht="15.75" x14ac:dyDescent="0.25">
      <c r="A75" s="7" t="s">
        <v>139</v>
      </c>
      <c r="E75" s="114" t="s">
        <v>6</v>
      </c>
      <c r="F75" s="115">
        <v>22</v>
      </c>
      <c r="G75" s="48"/>
      <c r="H75" s="49"/>
      <c r="I75" s="62"/>
      <c r="J75" s="62"/>
      <c r="K75" s="63"/>
      <c r="L75" s="63"/>
      <c r="M75" s="52"/>
      <c r="N75" s="7">
        <v>12</v>
      </c>
      <c r="O75" s="34"/>
    </row>
    <row r="76" spans="1:15" s="7" customFormat="1" ht="15.75" x14ac:dyDescent="0.25">
      <c r="A76" s="7" t="s">
        <v>138</v>
      </c>
      <c r="B76" s="8"/>
      <c r="C76" s="8"/>
      <c r="D76" s="8"/>
      <c r="E76" s="114" t="s">
        <v>8</v>
      </c>
      <c r="F76" s="115">
        <v>31</v>
      </c>
      <c r="G76" s="48">
        <f t="shared" ref="G76" si="3">F76/H76</f>
        <v>3.875</v>
      </c>
      <c r="H76" s="49">
        <v>8</v>
      </c>
      <c r="I76" s="62">
        <v>12</v>
      </c>
      <c r="J76" s="62"/>
      <c r="K76" s="63">
        <v>35</v>
      </c>
      <c r="L76" s="63">
        <v>12</v>
      </c>
      <c r="M76" s="52">
        <f>H76*L76</f>
        <v>96</v>
      </c>
      <c r="N76" s="64"/>
      <c r="O76" s="34"/>
    </row>
    <row r="77" spans="1:15" s="7" customFormat="1" ht="15.75" x14ac:dyDescent="0.25">
      <c r="B77" s="8"/>
      <c r="C77" s="8"/>
      <c r="D77" s="8"/>
      <c r="E77" s="16"/>
      <c r="F77" s="34"/>
      <c r="G77" s="48"/>
      <c r="H77" s="49"/>
      <c r="I77" s="62"/>
      <c r="J77" s="62"/>
      <c r="K77" s="63"/>
      <c r="L77" s="63"/>
      <c r="M77" s="52"/>
      <c r="N77" s="18"/>
      <c r="O77" s="34"/>
    </row>
    <row r="78" spans="1:15" s="7" customFormat="1" ht="15.75" x14ac:dyDescent="0.25">
      <c r="A78" s="7" t="s">
        <v>224</v>
      </c>
      <c r="B78" s="8"/>
      <c r="C78" s="8"/>
      <c r="D78" s="8"/>
      <c r="E78" s="114" t="s">
        <v>6</v>
      </c>
      <c r="F78" s="115">
        <v>33</v>
      </c>
      <c r="G78" s="48">
        <f>F78/H78</f>
        <v>3.4375</v>
      </c>
      <c r="H78" s="49">
        <v>9.6</v>
      </c>
      <c r="I78" s="62">
        <v>15</v>
      </c>
      <c r="J78" s="62"/>
      <c r="K78" s="63">
        <v>21</v>
      </c>
      <c r="L78" s="63">
        <v>14</v>
      </c>
      <c r="M78" s="52">
        <f>H78*L78</f>
        <v>134.4</v>
      </c>
      <c r="N78" s="18"/>
      <c r="O78" s="34"/>
    </row>
    <row r="79" spans="1:15" s="7" customFormat="1" ht="15.75" x14ac:dyDescent="0.25">
      <c r="A79" s="7" t="s">
        <v>140</v>
      </c>
      <c r="B79" s="8"/>
      <c r="C79" s="8"/>
      <c r="D79" s="8"/>
      <c r="E79" s="114" t="s">
        <v>8</v>
      </c>
      <c r="F79" s="115">
        <v>40</v>
      </c>
      <c r="G79" s="48">
        <f>F79/H79</f>
        <v>3.3755274261603376</v>
      </c>
      <c r="H79" s="49">
        <v>11.85</v>
      </c>
      <c r="I79" s="62">
        <v>18</v>
      </c>
      <c r="J79" s="62"/>
      <c r="K79" s="63">
        <v>5</v>
      </c>
      <c r="L79" s="63">
        <v>12</v>
      </c>
      <c r="M79" s="52">
        <f>H79*L79</f>
        <v>142.19999999999999</v>
      </c>
      <c r="N79" s="18"/>
      <c r="O79" s="34"/>
    </row>
    <row r="80" spans="1:15" s="7" customFormat="1" ht="15.75" x14ac:dyDescent="0.25">
      <c r="B80" s="8"/>
      <c r="C80" s="8"/>
      <c r="D80" s="8"/>
      <c r="E80" s="16"/>
      <c r="F80" s="34"/>
      <c r="G80" s="48"/>
      <c r="H80" s="49"/>
      <c r="I80" s="62"/>
      <c r="J80" s="62"/>
      <c r="K80" s="63"/>
      <c r="L80" s="63"/>
      <c r="M80" s="52"/>
      <c r="N80" s="18"/>
      <c r="O80" s="34"/>
    </row>
    <row r="81" spans="1:15" s="7" customFormat="1" ht="15.75" x14ac:dyDescent="0.25">
      <c r="A81" s="6" t="s">
        <v>15</v>
      </c>
      <c r="E81" s="16"/>
      <c r="F81" s="34"/>
      <c r="G81" s="65"/>
      <c r="H81" s="66"/>
      <c r="I81" s="67"/>
      <c r="J81" s="67"/>
      <c r="K81" s="68"/>
      <c r="L81" s="68"/>
      <c r="M81" s="52"/>
      <c r="N81" s="18"/>
      <c r="O81" s="34"/>
    </row>
    <row r="82" spans="1:15" s="7" customFormat="1" ht="15.75" x14ac:dyDescent="0.25">
      <c r="A82" s="7" t="s">
        <v>141</v>
      </c>
      <c r="E82" s="114" t="s">
        <v>5</v>
      </c>
      <c r="F82" s="115">
        <v>6</v>
      </c>
      <c r="G82" s="48"/>
      <c r="H82" s="49"/>
      <c r="I82" s="62"/>
      <c r="J82" s="62"/>
      <c r="K82" s="63"/>
      <c r="L82" s="63"/>
      <c r="M82" s="52"/>
      <c r="N82" s="18"/>
      <c r="O82" s="34"/>
    </row>
    <row r="83" spans="1:15" s="7" customFormat="1" ht="15.75" x14ac:dyDescent="0.25">
      <c r="A83" s="7" t="s">
        <v>138</v>
      </c>
      <c r="D83" s="9"/>
      <c r="E83" s="114" t="s">
        <v>2</v>
      </c>
      <c r="F83" s="115">
        <v>36</v>
      </c>
      <c r="G83" s="48">
        <f>F83/H83</f>
        <v>3.6</v>
      </c>
      <c r="H83" s="49">
        <v>10</v>
      </c>
      <c r="I83" s="62">
        <v>12</v>
      </c>
      <c r="J83" s="62"/>
      <c r="K83" s="63">
        <v>0</v>
      </c>
      <c r="L83" s="63">
        <v>8</v>
      </c>
      <c r="M83" s="52">
        <f>H83*L83</f>
        <v>80</v>
      </c>
      <c r="N83" s="18"/>
      <c r="O83" s="34"/>
    </row>
    <row r="84" spans="1:15" s="7" customFormat="1" ht="15.75" x14ac:dyDescent="0.25">
      <c r="B84" s="8"/>
      <c r="C84" s="8"/>
      <c r="D84" s="8"/>
      <c r="E84" s="16"/>
      <c r="F84" s="34"/>
      <c r="G84" s="48"/>
      <c r="H84" s="49"/>
      <c r="I84" s="62"/>
      <c r="J84" s="62"/>
      <c r="K84" s="63"/>
      <c r="L84" s="63"/>
      <c r="M84" s="52"/>
      <c r="N84" s="18"/>
      <c r="O84" s="34"/>
    </row>
    <row r="85" spans="1:15" s="7" customFormat="1" ht="15.75" x14ac:dyDescent="0.25">
      <c r="A85" s="6" t="s">
        <v>142</v>
      </c>
      <c r="D85" s="9"/>
      <c r="E85" s="16"/>
      <c r="F85" s="34"/>
      <c r="G85" s="48"/>
      <c r="H85" s="49"/>
      <c r="I85" s="62"/>
      <c r="J85" s="62"/>
      <c r="K85" s="63"/>
      <c r="L85" s="63"/>
      <c r="M85" s="52"/>
      <c r="N85" s="18"/>
      <c r="O85" s="34"/>
    </row>
    <row r="86" spans="1:15" s="7" customFormat="1" ht="15.75" x14ac:dyDescent="0.25">
      <c r="A86" s="7" t="s">
        <v>105</v>
      </c>
      <c r="D86" s="9"/>
      <c r="E86" s="114" t="s">
        <v>5</v>
      </c>
      <c r="F86" s="115">
        <v>6.5</v>
      </c>
      <c r="G86" s="69"/>
      <c r="H86" s="70"/>
      <c r="I86" s="71"/>
      <c r="J86" s="71"/>
      <c r="K86" s="72"/>
      <c r="L86" s="63"/>
      <c r="M86" s="52"/>
      <c r="O86" s="34"/>
    </row>
    <row r="87" spans="1:15" s="7" customFormat="1" ht="15.75" x14ac:dyDescent="0.25">
      <c r="A87" s="7" t="s">
        <v>143</v>
      </c>
      <c r="D87" s="9"/>
      <c r="E87" s="114" t="s">
        <v>2</v>
      </c>
      <c r="F87" s="115">
        <v>39</v>
      </c>
      <c r="G87" s="48">
        <f>F87/H87</f>
        <v>3.5454545454545454</v>
      </c>
      <c r="H87" s="49">
        <v>11</v>
      </c>
      <c r="I87" s="62">
        <v>48</v>
      </c>
      <c r="J87" s="62"/>
      <c r="K87" s="63">
        <v>17</v>
      </c>
      <c r="L87" s="63">
        <v>9</v>
      </c>
      <c r="M87" s="52">
        <f>H87*L87</f>
        <v>99</v>
      </c>
      <c r="N87" s="64">
        <v>12</v>
      </c>
      <c r="O87" s="34"/>
    </row>
    <row r="88" spans="1:15" s="7" customFormat="1" ht="15.75" x14ac:dyDescent="0.25">
      <c r="D88" s="9"/>
      <c r="E88" s="16"/>
      <c r="F88" s="34"/>
      <c r="G88" s="48"/>
      <c r="H88" s="49"/>
      <c r="I88" s="62"/>
      <c r="J88" s="62"/>
      <c r="K88" s="63"/>
      <c r="L88" s="63"/>
      <c r="M88" s="52"/>
      <c r="N88" s="18"/>
      <c r="O88" s="34"/>
    </row>
    <row r="89" spans="1:15" s="7" customFormat="1" ht="15.75" x14ac:dyDescent="0.25">
      <c r="A89" s="6" t="s">
        <v>96</v>
      </c>
      <c r="D89" s="9"/>
      <c r="E89" s="16"/>
      <c r="F89" s="34"/>
      <c r="G89" s="48"/>
      <c r="H89" s="49"/>
      <c r="I89" s="62"/>
      <c r="J89" s="62"/>
      <c r="K89" s="63"/>
      <c r="L89" s="63"/>
      <c r="M89" s="52"/>
      <c r="N89" s="18"/>
      <c r="O89" s="34"/>
    </row>
    <row r="90" spans="1:15" s="7" customFormat="1" ht="15.75" x14ac:dyDescent="0.25">
      <c r="A90" s="16" t="s">
        <v>144</v>
      </c>
      <c r="B90" s="16"/>
      <c r="C90" s="16"/>
      <c r="D90" s="58"/>
      <c r="E90" s="114" t="s">
        <v>5</v>
      </c>
      <c r="F90" s="115">
        <v>7</v>
      </c>
      <c r="G90" s="48"/>
      <c r="H90" s="49"/>
      <c r="I90" s="62"/>
      <c r="J90" s="62"/>
      <c r="K90" s="63"/>
      <c r="L90" s="63"/>
      <c r="M90" s="52"/>
      <c r="N90" s="18"/>
      <c r="O90" s="34"/>
    </row>
    <row r="91" spans="1:15" s="7" customFormat="1" ht="15.75" x14ac:dyDescent="0.25">
      <c r="A91" s="16" t="s">
        <v>145</v>
      </c>
      <c r="B91" s="16"/>
      <c r="C91" s="16"/>
      <c r="D91" s="15"/>
      <c r="E91" s="114" t="s">
        <v>8</v>
      </c>
      <c r="F91" s="115">
        <v>38</v>
      </c>
      <c r="G91" s="48">
        <f>F91/H91</f>
        <v>3.8</v>
      </c>
      <c r="H91" s="49">
        <v>10</v>
      </c>
      <c r="I91" s="62"/>
      <c r="J91" s="62"/>
      <c r="K91" s="63">
        <v>22</v>
      </c>
      <c r="L91" s="63">
        <v>9</v>
      </c>
      <c r="M91" s="52">
        <f>H91*L91</f>
        <v>90</v>
      </c>
      <c r="N91" s="18"/>
      <c r="O91" s="34"/>
    </row>
    <row r="92" spans="1:15" s="7" customFormat="1" ht="15.75" x14ac:dyDescent="0.25">
      <c r="A92" s="16"/>
      <c r="B92" s="16"/>
      <c r="C92" s="16"/>
      <c r="D92" s="9"/>
      <c r="E92" s="16"/>
      <c r="F92" s="34"/>
      <c r="G92" s="48"/>
      <c r="H92" s="49"/>
      <c r="I92" s="62"/>
      <c r="J92" s="62"/>
      <c r="K92" s="63"/>
      <c r="L92" s="63"/>
      <c r="M92" s="52"/>
      <c r="N92" s="18"/>
      <c r="O92" s="34"/>
    </row>
    <row r="93" spans="1:15" s="7" customFormat="1" ht="15.75" x14ac:dyDescent="0.25">
      <c r="A93" s="7" t="s">
        <v>146</v>
      </c>
      <c r="D93" s="15"/>
      <c r="E93" s="114" t="s">
        <v>6</v>
      </c>
      <c r="F93" s="115">
        <v>33</v>
      </c>
      <c r="G93" s="48">
        <f>F93/H93</f>
        <v>3.8823529411764706</v>
      </c>
      <c r="H93" s="49">
        <v>8.5</v>
      </c>
      <c r="I93" s="62"/>
      <c r="J93" s="62">
        <v>12</v>
      </c>
      <c r="K93" s="63">
        <v>0</v>
      </c>
      <c r="L93" s="63">
        <v>0</v>
      </c>
      <c r="M93" s="52">
        <f>H93*L93</f>
        <v>0</v>
      </c>
      <c r="N93" s="64"/>
      <c r="O93" s="34"/>
    </row>
    <row r="94" spans="1:15" s="7" customFormat="1" ht="15.75" x14ac:dyDescent="0.25">
      <c r="A94" s="7" t="s">
        <v>97</v>
      </c>
      <c r="D94" s="9"/>
      <c r="E94" s="114" t="s">
        <v>8</v>
      </c>
      <c r="F94" s="115">
        <v>41</v>
      </c>
      <c r="G94" s="48">
        <f>F94/H94</f>
        <v>3.4166666666666665</v>
      </c>
      <c r="H94" s="49">
        <v>12</v>
      </c>
      <c r="I94" s="62"/>
      <c r="J94" s="62">
        <v>12</v>
      </c>
      <c r="K94" s="63">
        <v>0</v>
      </c>
      <c r="L94" s="63">
        <v>0</v>
      </c>
      <c r="M94" s="52">
        <f>H94*L94</f>
        <v>0</v>
      </c>
      <c r="N94" s="64"/>
      <c r="O94" s="34"/>
    </row>
    <row r="95" spans="1:15" s="7" customFormat="1" ht="15.75" x14ac:dyDescent="0.25">
      <c r="D95" s="9"/>
      <c r="E95" s="16"/>
      <c r="F95" s="34"/>
      <c r="G95" s="48"/>
      <c r="H95" s="49"/>
      <c r="I95" s="62"/>
      <c r="J95" s="62"/>
      <c r="K95" s="63"/>
      <c r="L95" s="63"/>
      <c r="M95" s="52"/>
      <c r="N95" s="18"/>
      <c r="O95" s="34"/>
    </row>
    <row r="96" spans="1:15" s="7" customFormat="1" ht="15.75" x14ac:dyDescent="0.25">
      <c r="A96" s="28" t="s">
        <v>147</v>
      </c>
      <c r="B96" s="16"/>
      <c r="C96" s="16"/>
      <c r="D96" s="16"/>
      <c r="E96" s="16"/>
      <c r="F96" s="34"/>
      <c r="G96" s="48"/>
      <c r="H96" s="49"/>
      <c r="I96" s="62"/>
      <c r="J96" s="62"/>
      <c r="K96" s="63"/>
      <c r="L96" s="63"/>
      <c r="M96" s="52"/>
      <c r="N96" s="18"/>
      <c r="O96" s="34"/>
    </row>
    <row r="97" spans="1:17" s="7" customFormat="1" ht="15.75" x14ac:dyDescent="0.25">
      <c r="A97" s="6" t="s">
        <v>148</v>
      </c>
      <c r="B97" s="16"/>
      <c r="C97" s="16"/>
      <c r="D97" s="16"/>
      <c r="E97" s="16"/>
      <c r="F97" s="34"/>
      <c r="G97" s="48"/>
      <c r="H97" s="49"/>
      <c r="I97" s="62"/>
      <c r="J97" s="62"/>
      <c r="K97" s="63"/>
      <c r="L97" s="63"/>
      <c r="M97" s="52"/>
      <c r="N97" s="18"/>
      <c r="O97" s="34"/>
    </row>
    <row r="98" spans="1:17" s="7" customFormat="1" ht="15.75" x14ac:dyDescent="0.25">
      <c r="A98" s="7" t="s">
        <v>149</v>
      </c>
      <c r="E98" s="114" t="s">
        <v>5</v>
      </c>
      <c r="F98" s="115">
        <v>6.5</v>
      </c>
      <c r="G98" s="48"/>
      <c r="H98" s="49"/>
      <c r="I98" s="62"/>
      <c r="J98" s="62"/>
      <c r="K98" s="63"/>
      <c r="L98" s="63"/>
      <c r="M98" s="52"/>
      <c r="N98" s="18"/>
      <c r="O98" s="34"/>
    </row>
    <row r="99" spans="1:17" s="7" customFormat="1" ht="15.75" x14ac:dyDescent="0.25">
      <c r="A99" s="7" t="s">
        <v>150</v>
      </c>
      <c r="E99" s="114" t="s">
        <v>8</v>
      </c>
      <c r="F99" s="115">
        <v>34</v>
      </c>
      <c r="G99" s="48">
        <f>F99/H99</f>
        <v>3.7777777777777777</v>
      </c>
      <c r="H99" s="49">
        <v>9</v>
      </c>
      <c r="I99" s="62">
        <v>24</v>
      </c>
      <c r="J99" s="62"/>
      <c r="K99" s="63">
        <v>31</v>
      </c>
      <c r="L99" s="63">
        <v>7</v>
      </c>
      <c r="M99" s="52">
        <f>H99*L99</f>
        <v>63</v>
      </c>
      <c r="N99" s="18"/>
      <c r="O99" s="34"/>
    </row>
    <row r="100" spans="1:17" s="7" customFormat="1" ht="15.75" x14ac:dyDescent="0.25">
      <c r="E100" s="16"/>
      <c r="F100" s="34"/>
      <c r="G100" s="48"/>
      <c r="H100" s="49"/>
      <c r="I100" s="62"/>
      <c r="J100" s="62"/>
      <c r="K100" s="63"/>
      <c r="L100" s="63"/>
      <c r="M100" s="52"/>
      <c r="N100" s="18"/>
      <c r="O100" s="34"/>
    </row>
    <row r="101" spans="1:17" s="7" customFormat="1" ht="15.75" x14ac:dyDescent="0.25">
      <c r="A101" s="6" t="s">
        <v>10</v>
      </c>
      <c r="C101" s="9"/>
      <c r="D101" s="20"/>
      <c r="E101" s="16"/>
      <c r="F101" s="34"/>
      <c r="G101" s="48"/>
      <c r="H101" s="49"/>
      <c r="I101" s="62"/>
      <c r="J101" s="62"/>
      <c r="K101" s="63"/>
      <c r="L101" s="63"/>
      <c r="M101" s="52"/>
      <c r="N101" s="18"/>
      <c r="O101" s="34"/>
    </row>
    <row r="102" spans="1:17" s="7" customFormat="1" ht="15.75" x14ac:dyDescent="0.25">
      <c r="A102" s="7" t="s">
        <v>151</v>
      </c>
      <c r="E102" s="114" t="s">
        <v>2</v>
      </c>
      <c r="F102" s="115">
        <v>52</v>
      </c>
      <c r="G102" s="48">
        <f>F102/H102</f>
        <v>3.3986928104575163</v>
      </c>
      <c r="H102" s="49">
        <v>15.3</v>
      </c>
      <c r="I102" s="62"/>
      <c r="J102" s="62"/>
      <c r="K102" s="63">
        <v>40</v>
      </c>
      <c r="L102" s="63">
        <v>11</v>
      </c>
      <c r="M102" s="52">
        <f>H102*L102</f>
        <v>168.3</v>
      </c>
      <c r="N102" s="18"/>
      <c r="O102" s="34"/>
    </row>
    <row r="103" spans="1:17" s="7" customFormat="1" ht="15.75" x14ac:dyDescent="0.25">
      <c r="D103" s="9"/>
      <c r="E103" s="16"/>
      <c r="F103" s="34"/>
      <c r="G103" s="48"/>
      <c r="H103" s="49"/>
      <c r="I103" s="62"/>
      <c r="J103" s="62"/>
      <c r="K103" s="63"/>
      <c r="L103" s="63"/>
      <c r="M103" s="52"/>
      <c r="O103" s="34"/>
    </row>
    <row r="104" spans="1:17" s="7" customFormat="1" ht="15.75" x14ac:dyDescent="0.25">
      <c r="A104" s="6" t="s">
        <v>155</v>
      </c>
      <c r="E104" s="16"/>
      <c r="F104" s="34"/>
      <c r="G104" s="48"/>
      <c r="H104" s="49"/>
      <c r="I104" s="62"/>
      <c r="J104" s="62"/>
      <c r="K104" s="63"/>
      <c r="L104" s="63"/>
      <c r="M104" s="52"/>
      <c r="N104" s="18"/>
      <c r="O104" s="34"/>
    </row>
    <row r="105" spans="1:17" s="7" customFormat="1" ht="15.75" x14ac:dyDescent="0.25">
      <c r="A105" s="7" t="s">
        <v>225</v>
      </c>
      <c r="E105" s="114" t="s">
        <v>5</v>
      </c>
      <c r="F105" s="115">
        <v>7</v>
      </c>
      <c r="G105" s="48"/>
      <c r="H105" s="49"/>
      <c r="I105" s="62"/>
      <c r="J105" s="62"/>
      <c r="K105" s="63"/>
      <c r="L105" s="63"/>
      <c r="M105" s="52"/>
      <c r="O105" s="34"/>
    </row>
    <row r="106" spans="1:17" s="7" customFormat="1" ht="15.75" x14ac:dyDescent="0.25">
      <c r="A106" s="7" t="s">
        <v>162</v>
      </c>
      <c r="E106" s="114" t="s">
        <v>8</v>
      </c>
      <c r="F106" s="115">
        <v>39</v>
      </c>
      <c r="G106" s="48">
        <f>F106/H106</f>
        <v>3.0952380952380953</v>
      </c>
      <c r="H106" s="49">
        <v>12.6</v>
      </c>
      <c r="I106" s="62">
        <v>36</v>
      </c>
      <c r="J106" s="62"/>
      <c r="K106" s="63">
        <v>28</v>
      </c>
      <c r="L106" s="63">
        <v>9</v>
      </c>
      <c r="M106" s="52">
        <f>H106*L106</f>
        <v>113.39999999999999</v>
      </c>
      <c r="N106" s="64">
        <v>36</v>
      </c>
      <c r="O106" s="34"/>
    </row>
    <row r="107" spans="1:17" s="7" customFormat="1" ht="15.75" x14ac:dyDescent="0.25">
      <c r="E107" s="16"/>
      <c r="F107" s="34"/>
      <c r="G107" s="48"/>
      <c r="H107" s="49"/>
      <c r="I107" s="62"/>
      <c r="J107" s="62"/>
      <c r="K107" s="63"/>
      <c r="L107" s="63"/>
      <c r="M107" s="52"/>
      <c r="O107" s="34"/>
    </row>
    <row r="108" spans="1:17" s="7" customFormat="1" ht="15.75" x14ac:dyDescent="0.25">
      <c r="A108" s="7" t="s">
        <v>103</v>
      </c>
      <c r="E108" s="114" t="s">
        <v>8</v>
      </c>
      <c r="F108" s="115">
        <v>65</v>
      </c>
      <c r="G108" s="48">
        <f>F108/H108</f>
        <v>3.3333333333333335</v>
      </c>
      <c r="H108" s="49">
        <v>19.5</v>
      </c>
      <c r="I108" s="62">
        <v>24</v>
      </c>
      <c r="J108" s="62"/>
      <c r="K108" s="63">
        <v>7</v>
      </c>
      <c r="L108" s="63">
        <v>24</v>
      </c>
      <c r="M108" s="52">
        <f>H108*L108</f>
        <v>468</v>
      </c>
      <c r="N108" s="73"/>
      <c r="O108" s="34"/>
    </row>
    <row r="109" spans="1:17" s="7" customFormat="1" ht="15.75" x14ac:dyDescent="0.25">
      <c r="A109" s="7" t="s">
        <v>163</v>
      </c>
      <c r="C109" s="9"/>
      <c r="D109" s="9"/>
      <c r="E109" s="16"/>
      <c r="F109" s="34"/>
      <c r="G109" s="48"/>
      <c r="H109" s="49"/>
      <c r="I109" s="62"/>
      <c r="J109" s="62"/>
      <c r="K109" s="63"/>
      <c r="L109" s="63"/>
      <c r="M109" s="52"/>
      <c r="O109" s="34"/>
    </row>
    <row r="110" spans="1:17" s="7" customFormat="1" ht="15.75" x14ac:dyDescent="0.25">
      <c r="C110" s="9"/>
      <c r="D110" s="9"/>
      <c r="E110" s="16"/>
      <c r="F110" s="34"/>
      <c r="G110" s="74"/>
      <c r="H110" s="75"/>
      <c r="I110" s="76"/>
      <c r="J110" s="76"/>
      <c r="K110" s="77"/>
      <c r="L110" s="77"/>
      <c r="M110" s="52"/>
      <c r="O110" s="34"/>
      <c r="Q110" s="78"/>
    </row>
    <row r="111" spans="1:17" s="7" customFormat="1" ht="15.75" x14ac:dyDescent="0.25">
      <c r="A111" s="7" t="s">
        <v>104</v>
      </c>
      <c r="E111" s="114" t="s">
        <v>9</v>
      </c>
      <c r="F111" s="115">
        <v>74</v>
      </c>
      <c r="G111" s="48">
        <f>F111/H111</f>
        <v>3.2888888888888888</v>
      </c>
      <c r="H111" s="49">
        <v>22.5</v>
      </c>
      <c r="I111" s="62">
        <v>12</v>
      </c>
      <c r="J111" s="62"/>
      <c r="K111" s="63">
        <v>9</v>
      </c>
      <c r="L111" s="63">
        <v>16</v>
      </c>
      <c r="M111" s="52">
        <f>H111*L111</f>
        <v>360</v>
      </c>
      <c r="N111" s="64"/>
      <c r="O111" s="34"/>
    </row>
    <row r="112" spans="1:17" s="7" customFormat="1" ht="15.75" x14ac:dyDescent="0.25">
      <c r="A112" s="7" t="s">
        <v>163</v>
      </c>
      <c r="E112" s="16"/>
      <c r="F112" s="34"/>
      <c r="G112" s="48"/>
      <c r="H112" s="49"/>
      <c r="I112" s="62"/>
      <c r="J112" s="62"/>
      <c r="K112" s="63"/>
      <c r="L112" s="63"/>
      <c r="M112" s="52"/>
      <c r="O112" s="34"/>
    </row>
    <row r="113" spans="1:15" s="7" customFormat="1" ht="15.75" x14ac:dyDescent="0.25">
      <c r="E113" s="16"/>
      <c r="F113" s="34"/>
      <c r="G113" s="48"/>
      <c r="H113" s="49"/>
      <c r="I113" s="62"/>
      <c r="J113" s="62"/>
      <c r="K113" s="63"/>
      <c r="L113" s="63"/>
      <c r="M113" s="52"/>
      <c r="O113" s="34"/>
    </row>
    <row r="114" spans="1:15" s="7" customFormat="1" ht="15.75" x14ac:dyDescent="0.25">
      <c r="A114" s="6" t="s">
        <v>156</v>
      </c>
      <c r="E114" s="16"/>
      <c r="F114" s="34"/>
      <c r="G114" s="48"/>
      <c r="H114" s="49"/>
      <c r="I114" s="62"/>
      <c r="J114" s="62"/>
      <c r="K114" s="63"/>
      <c r="L114" s="63"/>
      <c r="M114" s="52"/>
      <c r="O114" s="34"/>
    </row>
    <row r="115" spans="1:15" s="7" customFormat="1" ht="15.75" x14ac:dyDescent="0.25">
      <c r="A115" s="6" t="s">
        <v>148</v>
      </c>
      <c r="G115" s="13"/>
      <c r="H115" s="14"/>
      <c r="I115" s="62"/>
      <c r="J115" s="62"/>
      <c r="K115" s="63"/>
      <c r="L115" s="63"/>
      <c r="M115" s="52"/>
      <c r="O115" s="34"/>
    </row>
    <row r="116" spans="1:15" s="7" customFormat="1" ht="15.75" x14ac:dyDescent="0.25">
      <c r="A116" s="7" t="s">
        <v>157</v>
      </c>
      <c r="E116" s="114" t="s">
        <v>2</v>
      </c>
      <c r="F116" s="115">
        <v>70</v>
      </c>
      <c r="G116" s="113">
        <f>F116/H116</f>
        <v>3.6082474226804124</v>
      </c>
      <c r="H116" s="14">
        <v>19.399999999999999</v>
      </c>
      <c r="I116" s="62"/>
      <c r="J116" s="62">
        <v>18</v>
      </c>
      <c r="K116" s="63"/>
      <c r="L116" s="63"/>
      <c r="M116" s="52"/>
      <c r="O116" s="34"/>
    </row>
    <row r="117" spans="1:15" s="7" customFormat="1" ht="15.75" x14ac:dyDescent="0.25">
      <c r="A117" s="7" t="s">
        <v>158</v>
      </c>
      <c r="G117" s="13"/>
      <c r="H117" s="14"/>
      <c r="I117" s="62"/>
      <c r="J117" s="62"/>
      <c r="K117" s="63"/>
      <c r="L117" s="63"/>
      <c r="M117" s="52"/>
      <c r="O117" s="34"/>
    </row>
    <row r="118" spans="1:15" s="7" customFormat="1" ht="15.75" x14ac:dyDescent="0.25">
      <c r="G118" s="13"/>
      <c r="H118" s="14"/>
      <c r="I118" s="62"/>
      <c r="J118" s="62"/>
      <c r="K118" s="63"/>
      <c r="L118" s="63"/>
      <c r="M118" s="52"/>
      <c r="O118" s="34"/>
    </row>
    <row r="119" spans="1:15" s="7" customFormat="1" ht="15.75" x14ac:dyDescent="0.25">
      <c r="A119" s="6" t="s">
        <v>159</v>
      </c>
      <c r="E119" s="16"/>
      <c r="F119" s="34"/>
      <c r="G119" s="48"/>
      <c r="H119" s="49"/>
      <c r="I119" s="62"/>
      <c r="J119" s="62"/>
      <c r="K119" s="63"/>
      <c r="L119" s="63"/>
      <c r="M119" s="52"/>
      <c r="O119" s="34"/>
    </row>
    <row r="120" spans="1:15" s="6" customFormat="1" ht="15.75" x14ac:dyDescent="0.25">
      <c r="A120" s="6" t="s">
        <v>12</v>
      </c>
      <c r="E120" s="28"/>
      <c r="F120" s="30"/>
      <c r="G120" s="79"/>
      <c r="H120" s="80"/>
      <c r="I120" s="81"/>
      <c r="J120" s="81"/>
      <c r="K120" s="82"/>
      <c r="L120" s="82"/>
      <c r="M120" s="52"/>
      <c r="O120" s="83"/>
    </row>
    <row r="121" spans="1:15" s="7" customFormat="1" ht="15.75" x14ac:dyDescent="0.25">
      <c r="A121" s="7" t="s">
        <v>106</v>
      </c>
      <c r="E121" s="114" t="s">
        <v>5</v>
      </c>
      <c r="F121" s="115">
        <v>10</v>
      </c>
      <c r="G121" s="48"/>
      <c r="H121" s="49"/>
      <c r="I121" s="62"/>
      <c r="J121" s="62"/>
      <c r="K121" s="63"/>
      <c r="L121" s="63"/>
      <c r="M121" s="52"/>
      <c r="O121" s="34"/>
    </row>
    <row r="122" spans="1:15" s="7" customFormat="1" ht="15.75" x14ac:dyDescent="0.25">
      <c r="A122" s="7" t="s">
        <v>161</v>
      </c>
      <c r="E122" s="114" t="s">
        <v>2</v>
      </c>
      <c r="F122" s="115">
        <v>69</v>
      </c>
      <c r="G122" s="48">
        <f>F122/H122</f>
        <v>3.2318501170960183</v>
      </c>
      <c r="H122" s="49">
        <v>21.35</v>
      </c>
      <c r="I122" s="62">
        <v>60</v>
      </c>
      <c r="J122" s="62"/>
      <c r="K122" s="63">
        <v>5</v>
      </c>
      <c r="L122" s="63">
        <v>18</v>
      </c>
      <c r="M122" s="52">
        <f>H122*L122</f>
        <v>384.3</v>
      </c>
      <c r="N122" s="64">
        <v>12</v>
      </c>
      <c r="O122" s="34"/>
    </row>
    <row r="123" spans="1:15" s="7" customFormat="1" ht="15.75" x14ac:dyDescent="0.25">
      <c r="E123" s="16"/>
      <c r="F123" s="34"/>
      <c r="G123" s="48"/>
      <c r="H123" s="49"/>
      <c r="I123" s="62"/>
      <c r="J123" s="62"/>
      <c r="K123" s="63"/>
      <c r="L123" s="63"/>
      <c r="M123" s="52"/>
      <c r="O123" s="34"/>
    </row>
    <row r="124" spans="1:15" s="7" customFormat="1" ht="15.75" x14ac:dyDescent="0.25">
      <c r="A124" s="6" t="s">
        <v>160</v>
      </c>
      <c r="B124" s="6"/>
      <c r="C124" s="6"/>
      <c r="D124" s="6"/>
      <c r="E124" s="28"/>
      <c r="F124" s="83"/>
      <c r="G124" s="79"/>
      <c r="H124" s="80"/>
      <c r="I124" s="81"/>
      <c r="J124" s="81"/>
      <c r="K124" s="82"/>
      <c r="L124" s="82"/>
      <c r="M124" s="84"/>
      <c r="O124" s="34"/>
    </row>
    <row r="125" spans="1:15" s="7" customFormat="1" ht="15.75" x14ac:dyDescent="0.25">
      <c r="A125" s="16" t="s">
        <v>165</v>
      </c>
      <c r="B125" s="16"/>
      <c r="C125" s="16"/>
      <c r="E125" s="114" t="s">
        <v>5</v>
      </c>
      <c r="F125" s="115">
        <v>10</v>
      </c>
      <c r="G125" s="48"/>
      <c r="H125" s="49"/>
      <c r="I125" s="62"/>
      <c r="J125" s="62"/>
      <c r="K125" s="63"/>
      <c r="L125" s="63"/>
      <c r="M125" s="52"/>
      <c r="O125" s="34"/>
    </row>
    <row r="126" spans="1:15" s="7" customFormat="1" ht="15.75" x14ac:dyDescent="0.25">
      <c r="A126" s="16" t="s">
        <v>164</v>
      </c>
      <c r="B126" s="16"/>
      <c r="C126" s="16"/>
      <c r="E126" s="114" t="s">
        <v>2</v>
      </c>
      <c r="F126" s="115">
        <v>69</v>
      </c>
      <c r="G126" s="48">
        <f>F126/H126</f>
        <v>2.875</v>
      </c>
      <c r="H126" s="49">
        <v>24</v>
      </c>
      <c r="I126" s="62"/>
      <c r="J126" s="62"/>
      <c r="K126" s="63">
        <v>27</v>
      </c>
      <c r="L126" s="63">
        <v>20</v>
      </c>
      <c r="M126" s="52">
        <f>H126*L126</f>
        <v>480</v>
      </c>
      <c r="O126" s="34"/>
    </row>
    <row r="127" spans="1:15" s="7" customFormat="1" ht="15.75" x14ac:dyDescent="0.25">
      <c r="E127" s="16"/>
      <c r="F127" s="34"/>
      <c r="G127" s="59"/>
      <c r="H127" s="56"/>
      <c r="I127" s="60"/>
      <c r="J127" s="60"/>
      <c r="K127" s="20"/>
      <c r="L127" s="20"/>
      <c r="M127" s="52">
        <f>SUM(M71:M126)</f>
        <v>3146.6000000000004</v>
      </c>
      <c r="O127" s="34"/>
    </row>
    <row r="128" spans="1:15" s="6" customFormat="1" ht="15.75" x14ac:dyDescent="0.25">
      <c r="A128" s="6" t="s">
        <v>59</v>
      </c>
      <c r="E128" s="28"/>
      <c r="F128" s="83"/>
      <c r="G128" s="38" t="s">
        <v>26</v>
      </c>
      <c r="H128" s="39" t="s">
        <v>13</v>
      </c>
      <c r="I128" s="40" t="s">
        <v>84</v>
      </c>
      <c r="J128" s="40" t="s">
        <v>84</v>
      </c>
      <c r="K128" s="41" t="s">
        <v>93</v>
      </c>
      <c r="L128" s="41" t="s">
        <v>93</v>
      </c>
      <c r="M128" s="39" t="s">
        <v>62</v>
      </c>
      <c r="O128" s="83"/>
    </row>
    <row r="129" spans="1:15" s="6" customFormat="1" ht="15.75" x14ac:dyDescent="0.25">
      <c r="E129" s="28"/>
      <c r="F129" s="83"/>
      <c r="G129" s="44"/>
      <c r="H129" s="43"/>
      <c r="I129" s="45" t="s">
        <v>129</v>
      </c>
      <c r="J129" s="45" t="s">
        <v>130</v>
      </c>
      <c r="K129" s="46">
        <v>42735</v>
      </c>
      <c r="L129" s="46">
        <v>42825</v>
      </c>
      <c r="M129" s="46">
        <v>42825</v>
      </c>
      <c r="O129" s="83"/>
    </row>
    <row r="130" spans="1:15" s="6" customFormat="1" ht="15.75" x14ac:dyDescent="0.25">
      <c r="A130" s="6" t="s">
        <v>136</v>
      </c>
      <c r="G130" s="11"/>
      <c r="H130" s="12"/>
      <c r="I130" s="67"/>
      <c r="J130" s="67"/>
      <c r="K130" s="61"/>
      <c r="L130" s="61"/>
      <c r="M130" s="61"/>
      <c r="O130" s="83"/>
    </row>
    <row r="131" spans="1:15" s="6" customFormat="1" ht="15.75" x14ac:dyDescent="0.25">
      <c r="A131" s="7" t="s">
        <v>166</v>
      </c>
      <c r="B131" s="7"/>
      <c r="C131" s="7"/>
      <c r="D131" s="7"/>
      <c r="E131" s="114" t="s">
        <v>5</v>
      </c>
      <c r="F131" s="115">
        <v>12</v>
      </c>
      <c r="G131" s="13"/>
      <c r="H131" s="14"/>
      <c r="I131" s="67"/>
      <c r="J131" s="67"/>
      <c r="K131" s="61"/>
      <c r="L131" s="61"/>
      <c r="M131" s="61"/>
      <c r="O131" s="83"/>
    </row>
    <row r="132" spans="1:15" s="6" customFormat="1" ht="15.75" x14ac:dyDescent="0.25">
      <c r="A132" s="7" t="s">
        <v>138</v>
      </c>
      <c r="B132" s="8"/>
      <c r="C132" s="8"/>
      <c r="D132" s="8"/>
      <c r="E132" s="114" t="s">
        <v>14</v>
      </c>
      <c r="F132" s="115">
        <v>44</v>
      </c>
      <c r="G132" s="13"/>
      <c r="H132" s="14"/>
      <c r="I132" s="67"/>
      <c r="J132" s="67"/>
      <c r="K132" s="61"/>
      <c r="L132" s="61"/>
      <c r="M132" s="61"/>
      <c r="O132" s="83"/>
    </row>
    <row r="133" spans="1:15" s="7" customFormat="1" ht="15.75" x14ac:dyDescent="0.25">
      <c r="D133" s="9"/>
      <c r="E133" s="16"/>
      <c r="F133" s="34"/>
      <c r="G133" s="48"/>
      <c r="H133" s="49"/>
      <c r="I133" s="50"/>
      <c r="J133" s="50"/>
      <c r="K133" s="55"/>
      <c r="L133" s="55"/>
      <c r="M133" s="52"/>
      <c r="O133" s="34"/>
    </row>
    <row r="134" spans="1:15" s="7" customFormat="1" ht="15.75" x14ac:dyDescent="0.25">
      <c r="A134" s="6" t="s">
        <v>154</v>
      </c>
      <c r="D134" s="9"/>
      <c r="E134" s="85"/>
      <c r="F134" s="83"/>
      <c r="G134" s="79"/>
      <c r="H134" s="80"/>
      <c r="I134" s="86"/>
      <c r="J134" s="86"/>
      <c r="K134" s="87"/>
      <c r="L134" s="87"/>
      <c r="M134" s="52"/>
      <c r="O134" s="34"/>
    </row>
    <row r="135" spans="1:15" s="7" customFormat="1" ht="15.75" x14ac:dyDescent="0.25">
      <c r="A135" s="7" t="s">
        <v>167</v>
      </c>
      <c r="C135" s="6"/>
      <c r="D135" s="10"/>
      <c r="E135" s="19"/>
      <c r="F135" s="34"/>
      <c r="G135" s="48"/>
      <c r="H135" s="49" t="s">
        <v>70</v>
      </c>
      <c r="I135" s="50"/>
      <c r="J135" s="50"/>
      <c r="K135" s="55"/>
      <c r="L135" s="55"/>
      <c r="M135" s="52"/>
      <c r="O135" s="34"/>
    </row>
    <row r="136" spans="1:15" s="7" customFormat="1" ht="15.75" x14ac:dyDescent="0.25">
      <c r="A136" s="7" t="s">
        <v>168</v>
      </c>
      <c r="D136" s="9"/>
      <c r="E136" s="116" t="s">
        <v>6</v>
      </c>
      <c r="F136" s="115">
        <v>79</v>
      </c>
      <c r="G136" s="48">
        <f>F136/H136</f>
        <v>3.7708830548926016</v>
      </c>
      <c r="H136" s="49">
        <v>20.95</v>
      </c>
      <c r="I136" s="50"/>
      <c r="J136" s="50"/>
      <c r="K136" s="55">
        <v>16</v>
      </c>
      <c r="L136" s="55">
        <v>11</v>
      </c>
      <c r="M136" s="52">
        <f>H136*L136</f>
        <v>230.45</v>
      </c>
      <c r="O136" s="34"/>
    </row>
    <row r="137" spans="1:15" s="7" customFormat="1" ht="15.75" x14ac:dyDescent="0.25">
      <c r="D137" s="9"/>
      <c r="E137" s="16"/>
      <c r="F137" s="34"/>
      <c r="G137" s="48"/>
      <c r="H137" s="49"/>
      <c r="I137" s="50"/>
      <c r="J137" s="50"/>
      <c r="K137" s="55"/>
      <c r="L137" s="55"/>
      <c r="M137" s="52"/>
      <c r="O137" s="34"/>
    </row>
    <row r="138" spans="1:15" s="6" customFormat="1" ht="15.75" x14ac:dyDescent="0.25">
      <c r="A138" s="6" t="s">
        <v>25</v>
      </c>
      <c r="E138" s="28"/>
      <c r="F138" s="83"/>
      <c r="G138" s="79"/>
      <c r="H138" s="80"/>
      <c r="I138" s="86"/>
      <c r="J138" s="86"/>
      <c r="K138" s="87"/>
      <c r="L138" s="87"/>
      <c r="M138" s="52"/>
      <c r="O138" s="83"/>
    </row>
    <row r="139" spans="1:15" s="6" customFormat="1" ht="15.75" x14ac:dyDescent="0.25">
      <c r="A139" s="7" t="s">
        <v>56</v>
      </c>
      <c r="B139" s="7"/>
      <c r="C139" s="7"/>
      <c r="E139" s="16"/>
      <c r="F139" s="34"/>
      <c r="G139" s="79"/>
      <c r="H139" s="80"/>
      <c r="I139" s="86"/>
      <c r="J139" s="86"/>
      <c r="K139" s="87"/>
      <c r="L139" s="87"/>
      <c r="M139" s="52"/>
      <c r="O139" s="83"/>
    </row>
    <row r="140" spans="1:15" s="7" customFormat="1" ht="15.75" x14ac:dyDescent="0.25">
      <c r="A140" s="7" t="s">
        <v>60</v>
      </c>
      <c r="D140" s="9"/>
      <c r="E140" s="114" t="s">
        <v>2</v>
      </c>
      <c r="F140" s="115">
        <v>112</v>
      </c>
      <c r="G140" s="48">
        <f>F140/H140</f>
        <v>3.333333333333333</v>
      </c>
      <c r="H140" s="49">
        <v>33.6</v>
      </c>
      <c r="I140" s="50"/>
      <c r="J140" s="50"/>
      <c r="K140" s="55">
        <v>19</v>
      </c>
      <c r="L140" s="55">
        <v>19</v>
      </c>
      <c r="M140" s="52">
        <f>H140*L140</f>
        <v>638.4</v>
      </c>
      <c r="N140" s="16"/>
      <c r="O140" s="34">
        <v>52</v>
      </c>
    </row>
    <row r="141" spans="1:15" s="7" customFormat="1" ht="15.75" x14ac:dyDescent="0.25">
      <c r="E141" s="16"/>
      <c r="F141" s="34"/>
      <c r="G141" s="48"/>
      <c r="H141" s="49" t="s">
        <v>70</v>
      </c>
      <c r="I141" s="50"/>
      <c r="J141" s="50"/>
      <c r="K141" s="55"/>
      <c r="L141" s="55"/>
      <c r="M141" s="52"/>
      <c r="O141" s="34"/>
    </row>
    <row r="142" spans="1:15" s="7" customFormat="1" ht="15.75" x14ac:dyDescent="0.25">
      <c r="A142" s="7" t="s">
        <v>87</v>
      </c>
      <c r="E142" s="119" t="s">
        <v>5</v>
      </c>
      <c r="F142" s="115">
        <v>8</v>
      </c>
      <c r="G142" s="48"/>
      <c r="H142" s="49"/>
      <c r="I142" s="50"/>
      <c r="J142" s="50"/>
      <c r="K142" s="55"/>
      <c r="L142" s="55"/>
      <c r="M142" s="52"/>
      <c r="O142" s="34"/>
    </row>
    <row r="143" spans="1:15" s="7" customFormat="1" ht="15.75" x14ac:dyDescent="0.25">
      <c r="A143" s="7" t="s">
        <v>58</v>
      </c>
      <c r="D143" s="9"/>
      <c r="E143" s="116" t="s">
        <v>6</v>
      </c>
      <c r="F143" s="115">
        <v>35</v>
      </c>
      <c r="G143" s="48">
        <f>F143/H143</f>
        <v>4.7814207650273222</v>
      </c>
      <c r="H143" s="49">
        <v>7.32</v>
      </c>
      <c r="I143" s="50"/>
      <c r="J143" s="50"/>
      <c r="K143" s="55">
        <v>175</v>
      </c>
      <c r="L143" s="55">
        <v>156</v>
      </c>
      <c r="M143" s="52">
        <f>H143*L143</f>
        <v>1141.92</v>
      </c>
      <c r="O143" s="34"/>
    </row>
    <row r="144" spans="1:15" s="7" customFormat="1" ht="15.75" x14ac:dyDescent="0.25">
      <c r="D144" s="20"/>
      <c r="E144" s="18"/>
      <c r="F144" s="34"/>
      <c r="G144" s="48"/>
      <c r="H144" s="49" t="s">
        <v>70</v>
      </c>
      <c r="I144" s="50"/>
      <c r="J144" s="50"/>
      <c r="K144" s="55"/>
      <c r="L144" s="55"/>
      <c r="M144" s="52"/>
      <c r="O144" s="34"/>
    </row>
    <row r="145" spans="1:15" s="6" customFormat="1" ht="15.75" x14ac:dyDescent="0.25">
      <c r="A145" s="6" t="s">
        <v>61</v>
      </c>
      <c r="D145" s="10"/>
      <c r="E145" s="85"/>
      <c r="F145" s="83"/>
      <c r="G145" s="79"/>
      <c r="H145" s="80"/>
      <c r="I145" s="86"/>
      <c r="J145" s="86"/>
      <c r="K145" s="87"/>
      <c r="L145" s="87"/>
      <c r="M145" s="52"/>
      <c r="O145" s="83"/>
    </row>
    <row r="146" spans="1:15" s="7" customFormat="1" ht="15.75" x14ac:dyDescent="0.25">
      <c r="A146" s="7" t="s">
        <v>169</v>
      </c>
      <c r="D146" s="9"/>
      <c r="E146" s="116" t="s">
        <v>14</v>
      </c>
      <c r="F146" s="115">
        <v>25</v>
      </c>
      <c r="G146" s="48">
        <f>F146/H146</f>
        <v>4.8449612403100772</v>
      </c>
      <c r="H146" s="49">
        <v>5.16</v>
      </c>
      <c r="I146" s="50"/>
      <c r="J146" s="50"/>
      <c r="K146" s="55">
        <v>10</v>
      </c>
      <c r="L146" s="55">
        <v>3</v>
      </c>
      <c r="M146" s="52">
        <f>H146*L146</f>
        <v>15.48</v>
      </c>
      <c r="O146" s="34"/>
    </row>
    <row r="147" spans="1:15" s="7" customFormat="1" ht="15.75" x14ac:dyDescent="0.25">
      <c r="A147" s="7" t="s">
        <v>57</v>
      </c>
      <c r="D147" s="88"/>
      <c r="E147" s="89"/>
      <c r="F147" s="34"/>
      <c r="G147" s="48"/>
      <c r="H147" s="49" t="s">
        <v>70</v>
      </c>
      <c r="I147" s="50"/>
      <c r="J147" s="50"/>
      <c r="K147" s="55"/>
      <c r="L147" s="55"/>
      <c r="M147" s="52"/>
      <c r="O147" s="34"/>
    </row>
    <row r="148" spans="1:15" s="7" customFormat="1" ht="15.75" x14ac:dyDescent="0.25">
      <c r="D148" s="88"/>
      <c r="E148" s="89"/>
      <c r="F148" s="34"/>
      <c r="G148" s="59"/>
      <c r="H148" s="56"/>
      <c r="I148" s="60"/>
      <c r="J148" s="60"/>
      <c r="K148" s="20"/>
      <c r="L148" s="20"/>
      <c r="M148" s="109">
        <f>SUM(M130:M147)</f>
        <v>2026.25</v>
      </c>
      <c r="O148" s="34"/>
    </row>
    <row r="149" spans="1:15" s="7" customFormat="1" ht="15.75" x14ac:dyDescent="0.25">
      <c r="A149" s="6" t="s">
        <v>16</v>
      </c>
      <c r="E149" s="16"/>
      <c r="F149" s="34"/>
      <c r="G149" s="38" t="s">
        <v>26</v>
      </c>
      <c r="H149" s="39" t="s">
        <v>13</v>
      </c>
      <c r="I149" s="40" t="s">
        <v>84</v>
      </c>
      <c r="J149" s="40" t="s">
        <v>84</v>
      </c>
      <c r="K149" s="41" t="s">
        <v>93</v>
      </c>
      <c r="L149" s="41" t="s">
        <v>93</v>
      </c>
      <c r="M149" s="39" t="s">
        <v>62</v>
      </c>
      <c r="O149" s="34"/>
    </row>
    <row r="150" spans="1:15" s="7" customFormat="1" ht="15.75" x14ac:dyDescent="0.25">
      <c r="A150" s="6"/>
      <c r="E150" s="16"/>
      <c r="F150" s="34"/>
      <c r="G150" s="44"/>
      <c r="H150" s="43"/>
      <c r="I150" s="45" t="s">
        <v>129</v>
      </c>
      <c r="J150" s="45" t="s">
        <v>130</v>
      </c>
      <c r="K150" s="46">
        <v>42735</v>
      </c>
      <c r="L150" s="46">
        <v>42825</v>
      </c>
      <c r="M150" s="46">
        <v>42825</v>
      </c>
      <c r="O150" s="34"/>
    </row>
    <row r="151" spans="1:15" s="7" customFormat="1" ht="15.75" x14ac:dyDescent="0.25">
      <c r="A151" s="6" t="s">
        <v>136</v>
      </c>
      <c r="B151" s="6"/>
      <c r="G151" s="44"/>
      <c r="H151" s="43"/>
      <c r="I151" s="45"/>
      <c r="J151" s="45"/>
      <c r="K151" s="46"/>
      <c r="L151" s="46"/>
      <c r="M151" s="43"/>
      <c r="O151" s="34"/>
    </row>
    <row r="152" spans="1:15" s="7" customFormat="1" ht="15.75" x14ac:dyDescent="0.25">
      <c r="A152" s="6" t="s">
        <v>172</v>
      </c>
      <c r="B152" s="6"/>
      <c r="G152" s="44"/>
      <c r="H152" s="43"/>
      <c r="I152" s="45"/>
      <c r="J152" s="45"/>
      <c r="K152" s="46"/>
      <c r="L152" s="46"/>
      <c r="M152" s="43"/>
      <c r="O152" s="34"/>
    </row>
    <row r="153" spans="1:15" s="7" customFormat="1" ht="15.75" x14ac:dyDescent="0.25">
      <c r="A153" s="7" t="s">
        <v>173</v>
      </c>
      <c r="E153" s="114" t="s">
        <v>5</v>
      </c>
      <c r="F153" s="115">
        <v>7</v>
      </c>
      <c r="G153" s="48"/>
      <c r="H153" s="49"/>
      <c r="I153" s="50"/>
      <c r="J153" s="50"/>
      <c r="K153" s="55"/>
      <c r="L153" s="55"/>
      <c r="M153" s="110"/>
      <c r="O153" s="34"/>
    </row>
    <row r="154" spans="1:15" s="7" customFormat="1" ht="15.75" x14ac:dyDescent="0.25">
      <c r="A154" s="7" t="s">
        <v>174</v>
      </c>
      <c r="D154" s="15"/>
      <c r="E154" s="114" t="s">
        <v>2</v>
      </c>
      <c r="F154" s="115">
        <v>46</v>
      </c>
      <c r="G154" s="48">
        <f>F154/H154</f>
        <v>3.6507936507936507</v>
      </c>
      <c r="H154" s="49">
        <v>12.6</v>
      </c>
      <c r="I154" s="50"/>
      <c r="J154" s="50"/>
      <c r="K154" s="55">
        <v>21</v>
      </c>
      <c r="L154" s="55">
        <v>0</v>
      </c>
      <c r="M154" s="110">
        <f>H154*L154</f>
        <v>0</v>
      </c>
      <c r="N154" s="7">
        <v>12</v>
      </c>
      <c r="O154" s="34"/>
    </row>
    <row r="155" spans="1:15" s="7" customFormat="1" ht="15.75" x14ac:dyDescent="0.25">
      <c r="D155" s="15"/>
      <c r="E155" s="15"/>
      <c r="F155" s="15"/>
      <c r="G155" s="44"/>
      <c r="H155" s="43"/>
      <c r="I155" s="45"/>
      <c r="J155" s="45"/>
      <c r="K155" s="46"/>
      <c r="L155" s="46"/>
      <c r="M155" s="43"/>
      <c r="O155" s="34"/>
    </row>
    <row r="156" spans="1:15" s="7" customFormat="1" ht="15.75" x14ac:dyDescent="0.25">
      <c r="A156" s="7" t="s">
        <v>107</v>
      </c>
      <c r="E156" s="114" t="s">
        <v>5</v>
      </c>
      <c r="F156" s="115">
        <v>8</v>
      </c>
      <c r="G156" s="48"/>
      <c r="H156" s="49">
        <v>7</v>
      </c>
      <c r="I156" s="50"/>
      <c r="J156" s="50"/>
      <c r="K156" s="55"/>
      <c r="L156" s="55"/>
      <c r="M156" s="110"/>
      <c r="O156" s="34"/>
    </row>
    <row r="157" spans="1:15" s="7" customFormat="1" ht="15.75" x14ac:dyDescent="0.25">
      <c r="A157" s="7" t="s">
        <v>175</v>
      </c>
      <c r="E157" s="114" t="s">
        <v>6</v>
      </c>
      <c r="F157" s="115">
        <v>39</v>
      </c>
      <c r="G157" s="48"/>
      <c r="H157" s="49"/>
      <c r="I157" s="50"/>
      <c r="J157" s="50"/>
      <c r="K157" s="55"/>
      <c r="L157" s="55"/>
      <c r="M157" s="110"/>
      <c r="N157" s="64">
        <v>24</v>
      </c>
      <c r="O157" s="34"/>
    </row>
    <row r="158" spans="1:15" s="7" customFormat="1" ht="15.75" x14ac:dyDescent="0.25">
      <c r="E158" s="114" t="s">
        <v>8</v>
      </c>
      <c r="F158" s="115">
        <v>52</v>
      </c>
      <c r="G158" s="48">
        <f>F158/H158</f>
        <v>3.4210526315789473</v>
      </c>
      <c r="H158" s="49">
        <v>15.2</v>
      </c>
      <c r="I158" s="50">
        <v>24</v>
      </c>
      <c r="J158" s="50"/>
      <c r="K158" s="55">
        <v>23</v>
      </c>
      <c r="L158" s="55">
        <v>23</v>
      </c>
      <c r="M158" s="110">
        <f>H158*L158</f>
        <v>349.59999999999997</v>
      </c>
      <c r="N158" s="18"/>
      <c r="O158" s="34"/>
    </row>
    <row r="159" spans="1:15" s="7" customFormat="1" ht="15.75" x14ac:dyDescent="0.25">
      <c r="A159" s="6" t="s">
        <v>176</v>
      </c>
      <c r="G159" s="44"/>
      <c r="H159" s="43"/>
      <c r="I159" s="45"/>
      <c r="J159" s="45"/>
      <c r="K159" s="46"/>
      <c r="L159" s="46"/>
      <c r="M159" s="43"/>
      <c r="O159" s="34"/>
    </row>
    <row r="160" spans="1:15" s="7" customFormat="1" ht="15.75" x14ac:dyDescent="0.25">
      <c r="A160" s="7" t="s">
        <v>177</v>
      </c>
      <c r="E160" s="114" t="s">
        <v>5</v>
      </c>
      <c r="F160" s="115">
        <v>7</v>
      </c>
      <c r="G160" s="48"/>
      <c r="H160" s="49"/>
      <c r="I160" s="50"/>
      <c r="J160" s="50"/>
      <c r="K160" s="55"/>
      <c r="L160" s="55"/>
      <c r="M160" s="110"/>
      <c r="N160" s="16"/>
      <c r="O160" s="34"/>
    </row>
    <row r="161" spans="1:15" s="7" customFormat="1" ht="15.75" x14ac:dyDescent="0.25">
      <c r="A161" s="7" t="s">
        <v>171</v>
      </c>
      <c r="E161" s="114" t="s">
        <v>2</v>
      </c>
      <c r="F161" s="115">
        <v>49</v>
      </c>
      <c r="G161" s="48">
        <f>F161/H161</f>
        <v>3.2666666666666666</v>
      </c>
      <c r="H161" s="49">
        <v>15</v>
      </c>
      <c r="I161" s="50">
        <v>72</v>
      </c>
      <c r="J161" s="50">
        <v>6</v>
      </c>
      <c r="K161" s="55">
        <v>17</v>
      </c>
      <c r="L161" s="55">
        <v>11</v>
      </c>
      <c r="M161" s="110">
        <f>H161*L161</f>
        <v>165</v>
      </c>
      <c r="N161" s="64">
        <v>24</v>
      </c>
      <c r="O161" s="34"/>
    </row>
    <row r="162" spans="1:15" s="7" customFormat="1" ht="15.75" x14ac:dyDescent="0.25">
      <c r="G162" s="44"/>
      <c r="H162" s="43"/>
      <c r="I162" s="45"/>
      <c r="J162" s="45"/>
      <c r="K162" s="46"/>
      <c r="L162" s="46"/>
      <c r="M162" s="43"/>
      <c r="O162" s="34"/>
    </row>
    <row r="163" spans="1:15" s="7" customFormat="1" ht="15.75" x14ac:dyDescent="0.25">
      <c r="A163" s="6" t="s">
        <v>90</v>
      </c>
      <c r="G163" s="44"/>
      <c r="H163" s="43"/>
      <c r="I163" s="45"/>
      <c r="J163" s="45"/>
      <c r="K163" s="46"/>
      <c r="L163" s="46"/>
      <c r="M163" s="43"/>
      <c r="O163" s="34"/>
    </row>
    <row r="164" spans="1:15" s="7" customFormat="1" ht="15.75" x14ac:dyDescent="0.25">
      <c r="A164" s="7" t="s">
        <v>178</v>
      </c>
      <c r="D164" s="15"/>
      <c r="E164" s="114" t="s">
        <v>5</v>
      </c>
      <c r="F164" s="115">
        <v>9</v>
      </c>
      <c r="G164" s="48"/>
      <c r="H164" s="49"/>
      <c r="I164" s="50"/>
      <c r="J164" s="50"/>
      <c r="K164" s="55"/>
      <c r="L164" s="55"/>
      <c r="M164" s="110"/>
      <c r="O164" s="34"/>
    </row>
    <row r="165" spans="1:15" s="7" customFormat="1" ht="15.75" x14ac:dyDescent="0.25">
      <c r="A165" s="7" t="s">
        <v>174</v>
      </c>
      <c r="E165" s="114" t="s">
        <v>2</v>
      </c>
      <c r="F165" s="115">
        <v>57</v>
      </c>
      <c r="G165" s="48">
        <f>F165/H165</f>
        <v>3.4969325153374231</v>
      </c>
      <c r="H165" s="49">
        <v>16.3</v>
      </c>
      <c r="I165" s="50"/>
      <c r="J165" s="50"/>
      <c r="K165" s="55">
        <v>23</v>
      </c>
      <c r="L165" s="55">
        <v>3</v>
      </c>
      <c r="M165" s="110">
        <f>H165*L165</f>
        <v>48.900000000000006</v>
      </c>
      <c r="N165" s="7">
        <v>12</v>
      </c>
      <c r="O165" s="34"/>
    </row>
    <row r="166" spans="1:15" s="7" customFormat="1" ht="15.75" x14ac:dyDescent="0.25">
      <c r="G166" s="44"/>
      <c r="H166" s="43"/>
      <c r="I166" s="45"/>
      <c r="J166" s="45"/>
      <c r="K166" s="46"/>
      <c r="L166" s="46"/>
      <c r="M166" s="43"/>
      <c r="O166" s="34"/>
    </row>
    <row r="167" spans="1:15" s="7" customFormat="1" ht="15.75" x14ac:dyDescent="0.25">
      <c r="A167" s="6" t="s">
        <v>18</v>
      </c>
      <c r="D167" s="15"/>
      <c r="E167" s="15"/>
      <c r="F167" s="15"/>
      <c r="G167" s="44"/>
      <c r="H167" s="43"/>
      <c r="I167" s="45"/>
      <c r="J167" s="45"/>
      <c r="K167" s="46"/>
      <c r="L167" s="46"/>
      <c r="M167" s="43"/>
      <c r="O167" s="34"/>
    </row>
    <row r="168" spans="1:15" s="7" customFormat="1" ht="15.75" x14ac:dyDescent="0.25">
      <c r="A168" s="7" t="s">
        <v>179</v>
      </c>
      <c r="E168" s="114" t="s">
        <v>5</v>
      </c>
      <c r="F168" s="115">
        <v>6.5</v>
      </c>
      <c r="G168" s="48"/>
      <c r="H168" s="49"/>
      <c r="I168" s="50"/>
      <c r="J168" s="50"/>
      <c r="K168" s="55"/>
      <c r="L168" s="55"/>
      <c r="M168" s="110"/>
      <c r="O168" s="34"/>
    </row>
    <row r="169" spans="1:15" s="7" customFormat="1" ht="15.75" x14ac:dyDescent="0.25">
      <c r="A169" s="7" t="s">
        <v>180</v>
      </c>
      <c r="E169" s="114" t="s">
        <v>2</v>
      </c>
      <c r="F169" s="115">
        <v>39</v>
      </c>
      <c r="G169" s="48">
        <f>F169/H169</f>
        <v>3.4821428571428572</v>
      </c>
      <c r="H169" s="49">
        <v>11.2</v>
      </c>
      <c r="I169" s="50">
        <v>143</v>
      </c>
      <c r="J169" s="50"/>
      <c r="K169" s="55">
        <v>25</v>
      </c>
      <c r="L169" s="55">
        <v>41</v>
      </c>
      <c r="M169" s="110">
        <f>H169*L169</f>
        <v>459.2</v>
      </c>
      <c r="O169" s="34"/>
    </row>
    <row r="170" spans="1:15" s="7" customFormat="1" ht="15.75" x14ac:dyDescent="0.25">
      <c r="G170" s="44"/>
      <c r="H170" s="43"/>
      <c r="I170" s="45"/>
      <c r="J170" s="45"/>
      <c r="K170" s="46"/>
      <c r="L170" s="46"/>
      <c r="M170" s="43"/>
      <c r="O170" s="34"/>
    </row>
    <row r="171" spans="1:15" s="7" customFormat="1" ht="15.75" x14ac:dyDescent="0.25">
      <c r="A171" s="7" t="s">
        <v>181</v>
      </c>
      <c r="E171" s="114" t="s">
        <v>6</v>
      </c>
      <c r="F171" s="115">
        <v>40</v>
      </c>
      <c r="G171" s="48">
        <f>F171/H171</f>
        <v>3.6529680365296806</v>
      </c>
      <c r="H171" s="49">
        <v>10.95</v>
      </c>
      <c r="I171" s="50">
        <v>24</v>
      </c>
      <c r="J171" s="13"/>
      <c r="K171" s="55">
        <v>17</v>
      </c>
      <c r="L171" s="55">
        <v>22</v>
      </c>
      <c r="M171" s="110">
        <f>H171*L171</f>
        <v>240.89999999999998</v>
      </c>
      <c r="O171" s="34"/>
    </row>
    <row r="172" spans="1:15" s="7" customFormat="1" ht="15.75" x14ac:dyDescent="0.25">
      <c r="A172" s="7" t="s">
        <v>182</v>
      </c>
      <c r="E172" s="114" t="s">
        <v>2</v>
      </c>
      <c r="F172" s="115">
        <v>54</v>
      </c>
      <c r="G172" s="48">
        <f>F172/H172</f>
        <v>3.5526315789473686</v>
      </c>
      <c r="H172" s="49">
        <v>15.2</v>
      </c>
      <c r="I172" s="50">
        <v>24</v>
      </c>
      <c r="J172" s="13"/>
      <c r="K172" s="55">
        <v>15</v>
      </c>
      <c r="L172" s="55">
        <v>23</v>
      </c>
      <c r="M172" s="110">
        <f>H172*L172</f>
        <v>349.59999999999997</v>
      </c>
      <c r="N172" s="64"/>
      <c r="O172" s="34"/>
    </row>
    <row r="173" spans="1:15" s="7" customFormat="1" ht="15.75" x14ac:dyDescent="0.25">
      <c r="A173" s="6"/>
      <c r="E173" s="16"/>
      <c r="F173" s="34"/>
      <c r="G173" s="44"/>
      <c r="H173" s="43"/>
      <c r="I173" s="45"/>
      <c r="J173" s="45"/>
      <c r="K173" s="46"/>
      <c r="L173" s="46"/>
      <c r="M173" s="43"/>
      <c r="O173" s="34"/>
    </row>
    <row r="174" spans="1:15" s="7" customFormat="1" ht="15.75" x14ac:dyDescent="0.25">
      <c r="A174" s="6" t="s">
        <v>147</v>
      </c>
      <c r="G174" s="44"/>
      <c r="H174" s="43"/>
      <c r="I174" s="45"/>
      <c r="J174" s="45"/>
      <c r="K174" s="46"/>
      <c r="L174" s="46"/>
      <c r="M174" s="43"/>
      <c r="O174" s="34"/>
    </row>
    <row r="175" spans="1:15" s="7" customFormat="1" ht="15.75" x14ac:dyDescent="0.25">
      <c r="A175" s="6" t="s">
        <v>172</v>
      </c>
      <c r="G175" s="44"/>
      <c r="H175" s="43"/>
      <c r="I175" s="45"/>
      <c r="J175" s="45"/>
      <c r="K175" s="46"/>
      <c r="L175" s="46"/>
      <c r="M175" s="43"/>
      <c r="O175" s="34"/>
    </row>
    <row r="176" spans="1:15" s="7" customFormat="1" ht="15.75" x14ac:dyDescent="0.25">
      <c r="A176" s="7" t="s">
        <v>184</v>
      </c>
      <c r="E176" s="114" t="s">
        <v>5</v>
      </c>
      <c r="F176" s="115">
        <v>9</v>
      </c>
      <c r="G176" s="44"/>
      <c r="H176" s="43"/>
      <c r="I176" s="45"/>
      <c r="J176" s="45"/>
      <c r="K176" s="46"/>
      <c r="L176" s="46"/>
      <c r="M176" s="43"/>
      <c r="O176" s="34"/>
    </row>
    <row r="177" spans="1:15" s="7" customFormat="1" ht="15.75" x14ac:dyDescent="0.25">
      <c r="A177" s="7" t="s">
        <v>185</v>
      </c>
      <c r="E177" s="114" t="s">
        <v>2</v>
      </c>
      <c r="F177" s="115">
        <v>54</v>
      </c>
      <c r="G177" s="90">
        <f>F177/H177</f>
        <v>3.4838709677419355</v>
      </c>
      <c r="H177" s="91">
        <v>15.5</v>
      </c>
      <c r="I177" s="92">
        <v>36</v>
      </c>
      <c r="J177" s="92"/>
      <c r="K177" s="93">
        <v>6</v>
      </c>
      <c r="L177" s="93">
        <v>0</v>
      </c>
      <c r="M177" s="91">
        <f>H177*L177</f>
        <v>0</v>
      </c>
      <c r="N177" s="7">
        <v>36</v>
      </c>
      <c r="O177" s="34"/>
    </row>
    <row r="178" spans="1:15" s="7" customFormat="1" ht="15.75" x14ac:dyDescent="0.25">
      <c r="E178" s="16"/>
      <c r="F178" s="17"/>
      <c r="G178" s="90"/>
      <c r="H178" s="91"/>
      <c r="I178" s="92"/>
      <c r="J178" s="92"/>
      <c r="K178" s="94"/>
      <c r="L178" s="94"/>
      <c r="M178" s="91"/>
      <c r="O178" s="34"/>
    </row>
    <row r="179" spans="1:15" s="7" customFormat="1" ht="15.75" x14ac:dyDescent="0.25">
      <c r="A179" s="7" t="s">
        <v>186</v>
      </c>
      <c r="E179" s="116" t="s">
        <v>5</v>
      </c>
      <c r="F179" s="115">
        <v>10</v>
      </c>
      <c r="G179" s="90"/>
      <c r="H179" s="91"/>
      <c r="I179" s="92"/>
      <c r="J179" s="92"/>
      <c r="K179" s="94"/>
      <c r="L179" s="94"/>
      <c r="M179" s="91"/>
      <c r="O179" s="34"/>
    </row>
    <row r="180" spans="1:15" s="7" customFormat="1" ht="15.75" x14ac:dyDescent="0.25">
      <c r="A180" s="7" t="s">
        <v>151</v>
      </c>
      <c r="E180" s="116" t="s">
        <v>2</v>
      </c>
      <c r="F180" s="115">
        <v>67</v>
      </c>
      <c r="G180" s="90">
        <f>F180/H180</f>
        <v>3.3838383838383836</v>
      </c>
      <c r="H180" s="91">
        <v>19.8</v>
      </c>
      <c r="I180" s="92">
        <v>12</v>
      </c>
      <c r="J180" s="92"/>
      <c r="K180" s="93">
        <v>26</v>
      </c>
      <c r="L180" s="93">
        <v>0</v>
      </c>
      <c r="M180" s="91">
        <f>H180*L180</f>
        <v>0</v>
      </c>
      <c r="O180" s="34"/>
    </row>
    <row r="181" spans="1:15" s="7" customFormat="1" ht="15.75" x14ac:dyDescent="0.25">
      <c r="G181" s="44"/>
      <c r="H181" s="43"/>
      <c r="I181" s="45"/>
      <c r="J181" s="45"/>
      <c r="K181" s="46"/>
      <c r="L181" s="46"/>
      <c r="M181" s="43"/>
      <c r="O181" s="34"/>
    </row>
    <row r="182" spans="1:15" s="7" customFormat="1" ht="15.75" x14ac:dyDescent="0.25">
      <c r="A182" s="6" t="s">
        <v>156</v>
      </c>
      <c r="G182" s="44"/>
      <c r="H182" s="43"/>
      <c r="I182" s="45"/>
      <c r="J182" s="45"/>
      <c r="K182" s="46"/>
      <c r="L182" s="46"/>
      <c r="M182" s="43"/>
      <c r="O182" s="34"/>
    </row>
    <row r="183" spans="1:15" s="7" customFormat="1" ht="15.75" x14ac:dyDescent="0.25">
      <c r="A183" s="6" t="s">
        <v>18</v>
      </c>
      <c r="G183" s="44"/>
      <c r="H183" s="43"/>
      <c r="I183" s="45"/>
      <c r="J183" s="45"/>
      <c r="K183" s="46"/>
      <c r="L183" s="46"/>
      <c r="M183" s="43"/>
      <c r="O183" s="34"/>
    </row>
    <row r="184" spans="1:15" s="7" customFormat="1" ht="15.75" x14ac:dyDescent="0.25">
      <c r="A184" s="7" t="s">
        <v>187</v>
      </c>
      <c r="G184" s="44"/>
      <c r="H184" s="43"/>
      <c r="I184" s="45"/>
      <c r="J184" s="45"/>
      <c r="K184" s="46"/>
      <c r="L184" s="46"/>
      <c r="M184" s="43"/>
      <c r="O184" s="34"/>
    </row>
    <row r="185" spans="1:15" s="7" customFormat="1" ht="15.75" x14ac:dyDescent="0.25">
      <c r="A185" s="16" t="s">
        <v>188</v>
      </c>
      <c r="E185" s="114" t="s">
        <v>2</v>
      </c>
      <c r="F185" s="115">
        <v>70</v>
      </c>
      <c r="G185" s="90">
        <f>F185/H185</f>
        <v>3.5989717223650386</v>
      </c>
      <c r="H185" s="91">
        <v>19.45</v>
      </c>
      <c r="I185" s="92"/>
      <c r="J185" s="92">
        <v>18</v>
      </c>
      <c r="K185" s="46"/>
      <c r="L185" s="46"/>
      <c r="M185" s="43"/>
      <c r="O185" s="34"/>
    </row>
    <row r="186" spans="1:15" s="7" customFormat="1" ht="15.75" x14ac:dyDescent="0.25">
      <c r="A186" s="6"/>
      <c r="E186" s="16"/>
      <c r="F186" s="34"/>
      <c r="G186" s="44"/>
      <c r="H186" s="43"/>
      <c r="I186" s="45"/>
      <c r="J186" s="45"/>
      <c r="K186" s="46"/>
      <c r="L186" s="46"/>
      <c r="M186" s="43"/>
      <c r="O186" s="34"/>
    </row>
    <row r="187" spans="1:15" s="7" customFormat="1" ht="15.75" x14ac:dyDescent="0.25">
      <c r="A187" s="6" t="s">
        <v>159</v>
      </c>
      <c r="E187" s="16"/>
      <c r="F187" s="34"/>
      <c r="G187" s="44"/>
      <c r="H187" s="43"/>
      <c r="I187" s="45"/>
      <c r="J187" s="45"/>
      <c r="K187" s="46"/>
      <c r="L187" s="46"/>
      <c r="M187" s="43"/>
      <c r="O187" s="34"/>
    </row>
    <row r="188" spans="1:15" s="7" customFormat="1" ht="15.75" x14ac:dyDescent="0.25">
      <c r="A188" s="6" t="s">
        <v>21</v>
      </c>
      <c r="E188" s="16"/>
      <c r="F188" s="17"/>
      <c r="G188" s="44"/>
      <c r="H188" s="43"/>
      <c r="I188" s="45"/>
      <c r="J188" s="45"/>
      <c r="K188" s="46"/>
      <c r="L188" s="46"/>
      <c r="M188" s="43"/>
      <c r="O188" s="34"/>
    </row>
    <row r="189" spans="1:15" s="7" customFormat="1" ht="15.75" x14ac:dyDescent="0.25">
      <c r="A189" s="7" t="s">
        <v>189</v>
      </c>
      <c r="D189" s="16"/>
      <c r="E189" s="114" t="s">
        <v>6</v>
      </c>
      <c r="F189" s="115">
        <v>68</v>
      </c>
      <c r="G189" s="48">
        <f>F189/H189</f>
        <v>2.8333333333333335</v>
      </c>
      <c r="H189" s="49">
        <v>24</v>
      </c>
      <c r="I189" s="50"/>
      <c r="J189" s="50">
        <v>15</v>
      </c>
      <c r="K189" s="55">
        <v>36</v>
      </c>
      <c r="L189" s="55">
        <v>9</v>
      </c>
      <c r="M189" s="110">
        <f>H189*L189</f>
        <v>216</v>
      </c>
      <c r="N189" s="64"/>
      <c r="O189" s="34"/>
    </row>
    <row r="190" spans="1:15" s="7" customFormat="1" ht="15.75" x14ac:dyDescent="0.25">
      <c r="A190" s="7" t="s">
        <v>190</v>
      </c>
      <c r="E190" s="114" t="s">
        <v>2</v>
      </c>
      <c r="F190" s="115">
        <v>89</v>
      </c>
      <c r="G190" s="48">
        <f>F190/H190</f>
        <v>2.5428571428571427</v>
      </c>
      <c r="H190" s="49">
        <v>35</v>
      </c>
      <c r="I190" s="50"/>
      <c r="J190" s="50">
        <v>12</v>
      </c>
      <c r="K190" s="55">
        <v>7</v>
      </c>
      <c r="L190" s="55">
        <v>3</v>
      </c>
      <c r="M190" s="110">
        <f>H190*L190</f>
        <v>105</v>
      </c>
      <c r="N190" s="18"/>
      <c r="O190" s="34"/>
    </row>
    <row r="191" spans="1:15" s="7" customFormat="1" ht="15.75" x14ac:dyDescent="0.25">
      <c r="A191" s="6"/>
      <c r="E191" s="16"/>
      <c r="F191" s="17"/>
      <c r="G191" s="65"/>
      <c r="H191" s="66"/>
      <c r="I191" s="67"/>
      <c r="J191" s="67"/>
      <c r="K191" s="61"/>
      <c r="L191" s="61"/>
      <c r="M191" s="66"/>
      <c r="O191" s="34"/>
    </row>
    <row r="192" spans="1:15" s="7" customFormat="1" ht="15.75" x14ac:dyDescent="0.25">
      <c r="A192" s="6" t="s">
        <v>17</v>
      </c>
      <c r="E192" s="16"/>
      <c r="F192" s="17"/>
      <c r="G192" s="65"/>
      <c r="H192" s="66"/>
      <c r="I192" s="67"/>
      <c r="J192" s="67"/>
      <c r="K192" s="61"/>
      <c r="L192" s="61"/>
      <c r="M192" s="66"/>
      <c r="O192" s="34"/>
    </row>
    <row r="193" spans="1:15" s="7" customFormat="1" ht="15.75" x14ac:dyDescent="0.25">
      <c r="A193" s="7" t="s">
        <v>191</v>
      </c>
      <c r="E193" s="114" t="s">
        <v>5</v>
      </c>
      <c r="F193" s="115">
        <v>7</v>
      </c>
      <c r="G193" s="48"/>
      <c r="H193" s="49"/>
      <c r="I193" s="50"/>
      <c r="J193" s="50"/>
      <c r="K193" s="55"/>
      <c r="L193" s="55"/>
      <c r="M193" s="110"/>
      <c r="O193" s="34"/>
    </row>
    <row r="194" spans="1:15" s="7" customFormat="1" ht="15.75" x14ac:dyDescent="0.25">
      <c r="A194" s="7" t="s">
        <v>161</v>
      </c>
      <c r="E194" s="114" t="s">
        <v>2</v>
      </c>
      <c r="F194" s="115">
        <v>45</v>
      </c>
      <c r="G194" s="48">
        <f>F194/H194</f>
        <v>3.3962264150943398</v>
      </c>
      <c r="H194" s="49">
        <v>13.25</v>
      </c>
      <c r="I194" s="50">
        <v>24</v>
      </c>
      <c r="J194" s="50"/>
      <c r="K194" s="50">
        <v>21</v>
      </c>
      <c r="L194" s="50">
        <v>7</v>
      </c>
      <c r="M194" s="110">
        <f>H194*L194</f>
        <v>92.75</v>
      </c>
      <c r="N194" s="95">
        <v>12</v>
      </c>
      <c r="O194" s="34"/>
    </row>
    <row r="195" spans="1:15" s="7" customFormat="1" ht="15.75" x14ac:dyDescent="0.25">
      <c r="E195" s="16"/>
      <c r="F195" s="17"/>
      <c r="G195" s="65"/>
      <c r="H195" s="66"/>
      <c r="I195" s="67"/>
      <c r="J195" s="67"/>
      <c r="K195" s="61"/>
      <c r="L195" s="61"/>
      <c r="M195" s="66"/>
      <c r="O195" s="34"/>
    </row>
    <row r="196" spans="1:15" s="7" customFormat="1" ht="15.75" x14ac:dyDescent="0.25">
      <c r="A196" s="6" t="s">
        <v>20</v>
      </c>
      <c r="E196" s="16"/>
      <c r="F196" s="17"/>
      <c r="G196" s="65"/>
      <c r="H196" s="66"/>
      <c r="I196" s="67"/>
      <c r="J196" s="67"/>
      <c r="K196" s="61"/>
      <c r="L196" s="61"/>
      <c r="M196" s="66"/>
      <c r="O196" s="34"/>
    </row>
    <row r="197" spans="1:15" s="7" customFormat="1" ht="15.75" x14ac:dyDescent="0.25">
      <c r="A197" s="7" t="s">
        <v>192</v>
      </c>
      <c r="E197" s="119" t="s">
        <v>5</v>
      </c>
      <c r="F197" s="115">
        <v>10</v>
      </c>
      <c r="G197" s="65"/>
      <c r="H197" s="66"/>
      <c r="I197" s="67"/>
      <c r="J197" s="67"/>
      <c r="K197" s="61"/>
      <c r="L197" s="61"/>
      <c r="M197" s="66"/>
      <c r="O197" s="34"/>
    </row>
    <row r="198" spans="1:15" s="7" customFormat="1" ht="15.75" x14ac:dyDescent="0.25">
      <c r="A198" s="7" t="s">
        <v>193</v>
      </c>
      <c r="E198" s="114" t="s">
        <v>8</v>
      </c>
      <c r="F198" s="115">
        <v>65</v>
      </c>
      <c r="G198" s="48">
        <f>F198/H198</f>
        <v>3.5135135135135136</v>
      </c>
      <c r="H198" s="49">
        <v>18.5</v>
      </c>
      <c r="I198" s="50">
        <v>24</v>
      </c>
      <c r="J198" s="50"/>
      <c r="K198" s="55">
        <v>14</v>
      </c>
      <c r="L198" s="55">
        <v>7</v>
      </c>
      <c r="M198" s="110">
        <f>H198*L198</f>
        <v>129.5</v>
      </c>
      <c r="O198" s="34"/>
    </row>
    <row r="199" spans="1:15" s="7" customFormat="1" ht="15.75" x14ac:dyDescent="0.25">
      <c r="E199" s="16"/>
      <c r="F199" s="17"/>
      <c r="G199" s="65"/>
      <c r="H199" s="66"/>
      <c r="I199" s="67"/>
      <c r="J199" s="67"/>
      <c r="K199" s="61"/>
      <c r="L199" s="61"/>
      <c r="M199" s="66"/>
      <c r="O199" s="34"/>
    </row>
    <row r="200" spans="1:15" s="7" customFormat="1" ht="15.75" x14ac:dyDescent="0.25">
      <c r="A200" s="6" t="s">
        <v>32</v>
      </c>
      <c r="E200" s="16"/>
      <c r="F200" s="17"/>
      <c r="G200" s="65"/>
      <c r="H200" s="66"/>
      <c r="I200" s="67"/>
      <c r="J200" s="67"/>
      <c r="K200" s="61"/>
      <c r="L200" s="61"/>
      <c r="M200" s="66"/>
      <c r="O200" s="34"/>
    </row>
    <row r="201" spans="1:15" s="7" customFormat="1" ht="15.75" x14ac:dyDescent="0.25">
      <c r="A201" s="7" t="s">
        <v>194</v>
      </c>
      <c r="D201" s="9"/>
      <c r="E201" s="119" t="s">
        <v>5</v>
      </c>
      <c r="F201" s="115">
        <v>12</v>
      </c>
      <c r="G201" s="65"/>
      <c r="H201" s="66"/>
      <c r="I201" s="67"/>
      <c r="J201" s="67"/>
      <c r="K201" s="61"/>
      <c r="L201" s="61"/>
      <c r="M201" s="66"/>
      <c r="O201" s="34"/>
    </row>
    <row r="202" spans="1:15" s="7" customFormat="1" ht="15.75" x14ac:dyDescent="0.25">
      <c r="A202" s="7" t="s">
        <v>195</v>
      </c>
      <c r="E202" s="114" t="s">
        <v>2</v>
      </c>
      <c r="F202" s="115">
        <v>85</v>
      </c>
      <c r="G202" s="48">
        <f>82/H202</f>
        <v>3.2411067193675889</v>
      </c>
      <c r="H202" s="49">
        <v>25.3</v>
      </c>
      <c r="I202" s="50">
        <v>36</v>
      </c>
      <c r="J202" s="50"/>
      <c r="K202" s="55">
        <v>9</v>
      </c>
      <c r="L202" s="55">
        <v>9</v>
      </c>
      <c r="M202" s="110">
        <f>H202*L202</f>
        <v>227.70000000000002</v>
      </c>
      <c r="N202" s="18">
        <v>12</v>
      </c>
      <c r="O202" s="34"/>
    </row>
    <row r="203" spans="1:15" s="7" customFormat="1" ht="15.75" x14ac:dyDescent="0.25">
      <c r="E203" s="16"/>
      <c r="F203" s="17"/>
      <c r="G203" s="65"/>
      <c r="H203" s="66"/>
      <c r="I203" s="67"/>
      <c r="J203" s="67"/>
      <c r="K203" s="61"/>
      <c r="L203" s="61"/>
      <c r="M203" s="66"/>
      <c r="O203" s="34"/>
    </row>
    <row r="204" spans="1:15" s="7" customFormat="1" ht="15.75" x14ac:dyDescent="0.25">
      <c r="A204" s="6" t="s">
        <v>19</v>
      </c>
      <c r="E204" s="16"/>
      <c r="F204" s="17"/>
      <c r="G204" s="65"/>
      <c r="H204" s="66"/>
      <c r="I204" s="67"/>
      <c r="J204" s="67"/>
      <c r="K204" s="61"/>
      <c r="L204" s="61"/>
      <c r="M204" s="66"/>
      <c r="O204" s="34"/>
    </row>
    <row r="205" spans="1:15" s="7" customFormat="1" ht="15.75" x14ac:dyDescent="0.25">
      <c r="A205" s="7" t="s">
        <v>196</v>
      </c>
      <c r="E205" s="116" t="s">
        <v>2</v>
      </c>
      <c r="F205" s="115">
        <v>65</v>
      </c>
      <c r="G205" s="48">
        <f t="shared" ref="G205" si="4">F205/H205</f>
        <v>3.25</v>
      </c>
      <c r="H205" s="49">
        <v>20</v>
      </c>
      <c r="I205" s="50">
        <v>20</v>
      </c>
      <c r="J205" s="50"/>
      <c r="K205" s="55">
        <v>10</v>
      </c>
      <c r="L205" s="55">
        <v>5</v>
      </c>
      <c r="M205" s="110">
        <f t="shared" ref="M205" si="5">H205*L205</f>
        <v>100</v>
      </c>
      <c r="N205" s="18">
        <v>12</v>
      </c>
      <c r="O205" s="34"/>
    </row>
    <row r="206" spans="1:15" s="7" customFormat="1" ht="15.75" x14ac:dyDescent="0.25">
      <c r="A206" s="7" t="s">
        <v>161</v>
      </c>
      <c r="D206" s="9"/>
      <c r="E206" s="19"/>
      <c r="F206" s="17"/>
      <c r="G206" s="48"/>
      <c r="H206" s="49"/>
      <c r="I206" s="50"/>
      <c r="J206" s="50"/>
      <c r="K206" s="55"/>
      <c r="L206" s="55"/>
      <c r="M206" s="110"/>
      <c r="N206" s="18"/>
      <c r="O206" s="34"/>
    </row>
    <row r="207" spans="1:15" s="7" customFormat="1" ht="15.75" x14ac:dyDescent="0.25">
      <c r="D207" s="9"/>
      <c r="E207" s="19"/>
      <c r="F207" s="17"/>
      <c r="G207" s="65"/>
      <c r="H207" s="66"/>
      <c r="I207" s="67"/>
      <c r="J207" s="67"/>
      <c r="K207" s="61"/>
      <c r="L207" s="61"/>
      <c r="M207" s="66"/>
      <c r="O207" s="34"/>
    </row>
    <row r="208" spans="1:15" s="7" customFormat="1" ht="15.75" x14ac:dyDescent="0.25">
      <c r="A208" s="6" t="s">
        <v>18</v>
      </c>
      <c r="E208" s="16"/>
      <c r="F208" s="17"/>
      <c r="G208" s="65"/>
      <c r="H208" s="66"/>
      <c r="I208" s="67"/>
      <c r="J208" s="67"/>
      <c r="K208" s="61"/>
      <c r="L208" s="61"/>
      <c r="M208" s="66"/>
      <c r="O208" s="34"/>
    </row>
    <row r="209" spans="1:15" s="7" customFormat="1" ht="15.75" x14ac:dyDescent="0.25">
      <c r="A209" s="7" t="s">
        <v>197</v>
      </c>
      <c r="E209" s="119" t="s">
        <v>5</v>
      </c>
      <c r="F209" s="115">
        <v>9</v>
      </c>
      <c r="G209" s="48"/>
      <c r="H209" s="49"/>
      <c r="I209" s="50"/>
      <c r="J209" s="50"/>
      <c r="K209" s="55"/>
      <c r="L209" s="55"/>
      <c r="M209" s="110"/>
      <c r="O209" s="34"/>
    </row>
    <row r="210" spans="1:15" s="7" customFormat="1" ht="15.75" x14ac:dyDescent="0.25">
      <c r="A210" s="7" t="s">
        <v>198</v>
      </c>
      <c r="E210" s="114" t="s">
        <v>2</v>
      </c>
      <c r="F210" s="115">
        <v>62</v>
      </c>
      <c r="G210" s="48">
        <f>F210/H210</f>
        <v>3.3513513513513513</v>
      </c>
      <c r="H210" s="49">
        <v>18.5</v>
      </c>
      <c r="I210" s="50"/>
      <c r="J210" s="50"/>
      <c r="K210" s="55">
        <v>8</v>
      </c>
      <c r="L210" s="55">
        <v>0</v>
      </c>
      <c r="M210" s="110">
        <f>H210*L210</f>
        <v>0</v>
      </c>
      <c r="O210" s="34"/>
    </row>
    <row r="211" spans="1:15" s="7" customFormat="1" ht="15.75" x14ac:dyDescent="0.25">
      <c r="A211" s="6"/>
      <c r="E211" s="16"/>
      <c r="F211" s="34"/>
      <c r="G211" s="88"/>
      <c r="H211" s="15"/>
      <c r="I211" s="96"/>
      <c r="J211" s="96"/>
      <c r="K211" s="97"/>
      <c r="L211" s="97"/>
      <c r="M211" s="111">
        <f>SUM(M151:M210)</f>
        <v>2484.1499999999996</v>
      </c>
      <c r="O211" s="34"/>
    </row>
    <row r="212" spans="1:15" s="108" customFormat="1" ht="15.75" x14ac:dyDescent="0.25">
      <c r="A212" s="104" t="s">
        <v>220</v>
      </c>
      <c r="B212" s="105"/>
      <c r="C212" s="105"/>
      <c r="D212" s="106"/>
      <c r="E212" s="106"/>
      <c r="F212" s="107"/>
      <c r="G212" s="38" t="s">
        <v>26</v>
      </c>
      <c r="H212" s="39" t="s">
        <v>13</v>
      </c>
      <c r="I212" s="40" t="s">
        <v>84</v>
      </c>
      <c r="J212" s="40" t="s">
        <v>84</v>
      </c>
      <c r="K212" s="41" t="s">
        <v>93</v>
      </c>
      <c r="L212" s="41" t="s">
        <v>93</v>
      </c>
      <c r="M212" s="39" t="s">
        <v>62</v>
      </c>
      <c r="O212" s="107"/>
    </row>
    <row r="213" spans="1:15" s="7" customFormat="1" ht="15.75" x14ac:dyDescent="0.25">
      <c r="A213" s="6"/>
      <c r="F213" s="34"/>
      <c r="G213" s="44"/>
      <c r="H213" s="43"/>
      <c r="I213" s="45" t="s">
        <v>129</v>
      </c>
      <c r="J213" s="45" t="s">
        <v>130</v>
      </c>
      <c r="K213" s="46">
        <v>42735</v>
      </c>
      <c r="L213" s="46">
        <v>42825</v>
      </c>
      <c r="M213" s="46">
        <v>42825</v>
      </c>
      <c r="O213" s="34"/>
    </row>
    <row r="214" spans="1:15" s="7" customFormat="1" ht="15.75" x14ac:dyDescent="0.25">
      <c r="A214" s="6" t="s">
        <v>23</v>
      </c>
      <c r="E214" s="16"/>
      <c r="F214" s="17"/>
      <c r="G214" s="65"/>
      <c r="H214" s="66"/>
      <c r="I214" s="67"/>
      <c r="J214" s="67"/>
      <c r="K214" s="61"/>
      <c r="L214" s="61"/>
      <c r="M214" s="61"/>
      <c r="O214" s="34"/>
    </row>
    <row r="215" spans="1:15" s="7" customFormat="1" ht="15.75" x14ac:dyDescent="0.25">
      <c r="A215" s="7" t="s">
        <v>108</v>
      </c>
      <c r="E215" s="114" t="s">
        <v>2</v>
      </c>
      <c r="F215" s="115">
        <v>79</v>
      </c>
      <c r="G215" s="48">
        <f>F215/H215</f>
        <v>2.6421404682274248</v>
      </c>
      <c r="H215" s="49">
        <v>29.9</v>
      </c>
      <c r="I215" s="50"/>
      <c r="J215" s="50"/>
      <c r="K215" s="55">
        <v>10</v>
      </c>
      <c r="L215" s="55">
        <v>0</v>
      </c>
      <c r="M215" s="52">
        <f>H215*L215</f>
        <v>0</v>
      </c>
      <c r="N215" s="7">
        <v>36</v>
      </c>
      <c r="O215" s="34"/>
    </row>
    <row r="216" spans="1:15" s="7" customFormat="1" ht="15.75" x14ac:dyDescent="0.25">
      <c r="A216" s="7" t="s">
        <v>199</v>
      </c>
      <c r="B216" s="8"/>
      <c r="C216" s="8"/>
      <c r="D216" s="8"/>
      <c r="E216" s="16"/>
      <c r="F216" s="17"/>
      <c r="G216" s="65"/>
      <c r="H216" s="66"/>
      <c r="I216" s="67"/>
      <c r="J216" s="67"/>
      <c r="K216" s="61"/>
      <c r="L216" s="61"/>
      <c r="M216" s="61"/>
      <c r="O216" s="34"/>
    </row>
    <row r="217" spans="1:15" s="7" customFormat="1" ht="15.75" x14ac:dyDescent="0.25">
      <c r="E217" s="16"/>
      <c r="F217" s="17"/>
      <c r="G217" s="65"/>
      <c r="H217" s="66"/>
      <c r="I217" s="67"/>
      <c r="J217" s="67"/>
      <c r="K217" s="61"/>
      <c r="L217" s="61"/>
      <c r="M217" s="61"/>
      <c r="O217" s="34"/>
    </row>
    <row r="218" spans="1:15" s="7" customFormat="1" ht="15.75" x14ac:dyDescent="0.25">
      <c r="A218" s="6" t="s">
        <v>24</v>
      </c>
      <c r="E218" s="23"/>
      <c r="F218" s="24"/>
      <c r="G218" s="65"/>
      <c r="H218" s="66"/>
      <c r="I218" s="67"/>
      <c r="J218" s="67"/>
      <c r="K218" s="61"/>
      <c r="L218" s="61"/>
      <c r="M218" s="61"/>
      <c r="O218" s="34"/>
    </row>
    <row r="219" spans="1:15" s="7" customFormat="1" ht="15.75" x14ac:dyDescent="0.25">
      <c r="A219" s="7" t="s">
        <v>109</v>
      </c>
      <c r="E219" s="114" t="s">
        <v>2</v>
      </c>
      <c r="F219" s="115">
        <v>58</v>
      </c>
      <c r="G219" s="48">
        <f>F219/H219</f>
        <v>3.625</v>
      </c>
      <c r="H219" s="49">
        <v>16</v>
      </c>
      <c r="I219" s="50">
        <v>24</v>
      </c>
      <c r="J219" s="50"/>
      <c r="K219" s="55">
        <v>6</v>
      </c>
      <c r="L219" s="55">
        <v>21</v>
      </c>
      <c r="M219" s="52">
        <f>H219*L219</f>
        <v>336</v>
      </c>
      <c r="O219" s="34"/>
    </row>
    <row r="220" spans="1:15" s="7" customFormat="1" ht="15.75" x14ac:dyDescent="0.25">
      <c r="A220" s="7" t="s">
        <v>200</v>
      </c>
      <c r="C220" s="9"/>
      <c r="D220" s="20"/>
      <c r="E220" s="16"/>
      <c r="F220" s="17"/>
      <c r="G220" s="65"/>
      <c r="H220" s="66"/>
      <c r="I220" s="67"/>
      <c r="J220" s="67"/>
      <c r="K220" s="61"/>
      <c r="L220" s="61"/>
      <c r="M220" s="61"/>
      <c r="O220" s="34"/>
    </row>
    <row r="221" spans="1:15" s="7" customFormat="1" ht="15.75" x14ac:dyDescent="0.25">
      <c r="A221" s="21"/>
      <c r="E221" s="16"/>
      <c r="F221" s="17"/>
      <c r="G221" s="65"/>
      <c r="H221" s="66"/>
      <c r="I221" s="67"/>
      <c r="J221" s="67"/>
      <c r="K221" s="61"/>
      <c r="L221" s="61"/>
      <c r="M221" s="61"/>
      <c r="O221" s="34"/>
    </row>
    <row r="222" spans="1:15" s="7" customFormat="1" ht="15.75" x14ac:dyDescent="0.25">
      <c r="A222" s="7" t="s">
        <v>110</v>
      </c>
      <c r="E222" s="114" t="s">
        <v>2</v>
      </c>
      <c r="F222" s="115">
        <v>68</v>
      </c>
      <c r="G222" s="48">
        <f>F222/H222</f>
        <v>3.5789473684210527</v>
      </c>
      <c r="H222" s="49">
        <v>19</v>
      </c>
      <c r="I222" s="50">
        <v>24</v>
      </c>
      <c r="J222" s="50"/>
      <c r="K222" s="55">
        <v>9</v>
      </c>
      <c r="L222" s="55">
        <v>24</v>
      </c>
      <c r="M222" s="52">
        <f>H222*L222</f>
        <v>456</v>
      </c>
      <c r="O222" s="34"/>
    </row>
    <row r="223" spans="1:15" s="7" customFormat="1" ht="15.75" x14ac:dyDescent="0.25">
      <c r="A223" s="7" t="s">
        <v>201</v>
      </c>
      <c r="E223" s="16"/>
      <c r="F223" s="17"/>
      <c r="G223" s="65"/>
      <c r="H223" s="66"/>
      <c r="I223" s="67"/>
      <c r="J223" s="67"/>
      <c r="K223" s="61"/>
      <c r="L223" s="61"/>
      <c r="M223" s="61"/>
      <c r="O223" s="34"/>
    </row>
    <row r="224" spans="1:15" s="7" customFormat="1" ht="15.75" x14ac:dyDescent="0.25">
      <c r="E224" s="16"/>
      <c r="F224" s="17"/>
      <c r="G224" s="65"/>
      <c r="H224" s="66"/>
      <c r="I224" s="67"/>
      <c r="J224" s="67"/>
      <c r="K224" s="61"/>
      <c r="L224" s="61"/>
      <c r="M224" s="61"/>
      <c r="O224" s="34"/>
    </row>
    <row r="225" spans="1:16" s="7" customFormat="1" ht="15.75" x14ac:dyDescent="0.25">
      <c r="A225" s="6" t="s">
        <v>202</v>
      </c>
      <c r="E225" s="16"/>
      <c r="F225" s="17"/>
      <c r="G225" s="65"/>
      <c r="H225" s="66"/>
      <c r="I225" s="67"/>
      <c r="J225" s="67"/>
      <c r="K225" s="61"/>
      <c r="L225" s="61"/>
      <c r="M225" s="61"/>
      <c r="O225" s="34"/>
    </row>
    <row r="226" spans="1:16" s="7" customFormat="1" ht="15.75" x14ac:dyDescent="0.25">
      <c r="A226" s="7" t="s">
        <v>114</v>
      </c>
      <c r="E226" s="114" t="s">
        <v>2</v>
      </c>
      <c r="F226" s="115">
        <v>75</v>
      </c>
      <c r="G226" s="48">
        <f>F226/H226</f>
        <v>3.131524008350731</v>
      </c>
      <c r="H226" s="49">
        <v>23.95</v>
      </c>
      <c r="I226" s="50">
        <v>24</v>
      </c>
      <c r="J226" s="55"/>
      <c r="K226" s="55">
        <v>21</v>
      </c>
      <c r="L226" s="55">
        <v>21</v>
      </c>
      <c r="M226" s="52">
        <f>H226*I226</f>
        <v>574.79999999999995</v>
      </c>
      <c r="O226" s="34"/>
    </row>
    <row r="227" spans="1:16" s="7" customFormat="1" ht="15.75" x14ac:dyDescent="0.25">
      <c r="A227" s="7" t="s">
        <v>115</v>
      </c>
      <c r="E227" s="16"/>
      <c r="F227" s="17"/>
      <c r="G227" s="65"/>
      <c r="H227" s="66"/>
      <c r="I227" s="67"/>
      <c r="J227" s="67"/>
      <c r="K227" s="61"/>
      <c r="L227" s="61"/>
      <c r="M227" s="61"/>
      <c r="O227" s="34"/>
    </row>
    <row r="228" spans="1:16" s="7" customFormat="1" ht="15.75" x14ac:dyDescent="0.25">
      <c r="E228" s="16"/>
      <c r="F228" s="17"/>
      <c r="G228" s="65"/>
      <c r="H228" s="66"/>
      <c r="I228" s="67"/>
      <c r="J228" s="67"/>
      <c r="K228" s="61"/>
      <c r="L228" s="61"/>
      <c r="M228" s="61"/>
      <c r="O228" s="34"/>
    </row>
    <row r="229" spans="1:16" s="7" customFormat="1" ht="15.75" x14ac:dyDescent="0.25">
      <c r="A229" s="103" t="s">
        <v>221</v>
      </c>
      <c r="B229" s="22"/>
      <c r="C229" s="22"/>
      <c r="D229" s="22"/>
      <c r="E229" s="25"/>
      <c r="F229" s="26"/>
      <c r="G229" s="65"/>
      <c r="H229" s="66"/>
      <c r="I229" s="67"/>
      <c r="J229" s="67"/>
      <c r="K229" s="61"/>
      <c r="L229" s="61"/>
      <c r="M229" s="61"/>
      <c r="O229" s="34"/>
    </row>
    <row r="230" spans="1:16" s="7" customFormat="1" ht="15.75" x14ac:dyDescent="0.25">
      <c r="E230" s="16"/>
      <c r="F230" s="17"/>
      <c r="G230" s="65"/>
      <c r="H230" s="66"/>
      <c r="I230" s="67"/>
      <c r="J230" s="67"/>
      <c r="K230" s="61"/>
      <c r="L230" s="61"/>
      <c r="M230" s="61"/>
      <c r="O230" s="34"/>
    </row>
    <row r="231" spans="1:16" s="7" customFormat="1" ht="15.75" x14ac:dyDescent="0.25">
      <c r="A231" s="18" t="s">
        <v>203</v>
      </c>
      <c r="B231" s="20"/>
      <c r="C231" s="20"/>
      <c r="D231" s="20"/>
      <c r="E231" s="116" t="s">
        <v>5</v>
      </c>
      <c r="F231" s="117">
        <v>8</v>
      </c>
      <c r="G231" s="65"/>
      <c r="H231" s="66"/>
      <c r="I231" s="67"/>
      <c r="J231" s="67"/>
      <c r="K231" s="61"/>
      <c r="L231" s="61"/>
      <c r="M231" s="61"/>
      <c r="O231" s="34"/>
    </row>
    <row r="232" spans="1:16" s="7" customFormat="1" ht="15.75" x14ac:dyDescent="0.25">
      <c r="A232" s="18" t="s">
        <v>204</v>
      </c>
      <c r="B232" s="20"/>
      <c r="C232" s="20"/>
      <c r="D232" s="15"/>
      <c r="E232" s="116" t="s">
        <v>2</v>
      </c>
      <c r="F232" s="117">
        <v>55</v>
      </c>
      <c r="G232" s="48">
        <f>F232/H232</f>
        <v>4.6218487394957979</v>
      </c>
      <c r="H232" s="49">
        <v>11.9</v>
      </c>
      <c r="I232" s="50">
        <v>36</v>
      </c>
      <c r="J232" s="50"/>
      <c r="K232" s="55">
        <v>10</v>
      </c>
      <c r="L232" s="55">
        <v>16</v>
      </c>
      <c r="M232" s="52">
        <f>H232*L232</f>
        <v>190.4</v>
      </c>
      <c r="O232" s="34"/>
      <c r="P232" s="6"/>
    </row>
    <row r="233" spans="1:16" s="7" customFormat="1" ht="15.75" x14ac:dyDescent="0.25">
      <c r="A233" s="18"/>
      <c r="B233" s="20"/>
      <c r="C233" s="20"/>
      <c r="D233" s="15"/>
      <c r="E233" s="18"/>
      <c r="F233" s="27"/>
      <c r="G233" s="48"/>
      <c r="H233" s="49"/>
      <c r="I233" s="50"/>
      <c r="J233" s="50"/>
      <c r="K233" s="55"/>
      <c r="L233" s="55"/>
      <c r="M233" s="52"/>
      <c r="O233" s="34"/>
      <c r="P233" s="6"/>
    </row>
    <row r="234" spans="1:16" s="7" customFormat="1" ht="15.75" x14ac:dyDescent="0.25">
      <c r="A234" s="6" t="s">
        <v>52</v>
      </c>
      <c r="E234" s="16"/>
      <c r="F234" s="34"/>
      <c r="G234" s="65"/>
      <c r="H234" s="66"/>
      <c r="I234" s="67"/>
      <c r="J234" s="67"/>
      <c r="K234" s="61"/>
      <c r="L234" s="61"/>
      <c r="M234" s="61"/>
      <c r="O234" s="34"/>
    </row>
    <row r="235" spans="1:16" s="8" customFormat="1" ht="15.75" x14ac:dyDescent="0.25">
      <c r="A235" s="6" t="s">
        <v>22</v>
      </c>
      <c r="E235" s="23"/>
      <c r="F235" s="98"/>
      <c r="G235" s="69"/>
      <c r="H235" s="70"/>
      <c r="I235" s="99"/>
      <c r="J235" s="99"/>
      <c r="K235" s="100"/>
      <c r="L235" s="100"/>
      <c r="M235" s="101"/>
      <c r="O235" s="98"/>
    </row>
    <row r="236" spans="1:16" s="8" customFormat="1" ht="15.75" x14ac:dyDescent="0.25">
      <c r="A236" s="6" t="s">
        <v>205</v>
      </c>
      <c r="E236" s="23"/>
      <c r="F236" s="98"/>
      <c r="G236" s="69"/>
      <c r="H236" s="70"/>
      <c r="I236" s="99"/>
      <c r="J236" s="99"/>
      <c r="K236" s="100"/>
      <c r="L236" s="100"/>
      <c r="M236" s="101"/>
      <c r="O236" s="98"/>
    </row>
    <row r="237" spans="1:16" s="7" customFormat="1" ht="15.75" x14ac:dyDescent="0.25">
      <c r="A237" s="7" t="s">
        <v>119</v>
      </c>
      <c r="E237" s="114" t="s">
        <v>2</v>
      </c>
      <c r="F237" s="115">
        <v>68</v>
      </c>
      <c r="G237" s="48">
        <f>F237/H237</f>
        <v>4.19494139420111</v>
      </c>
      <c r="H237" s="49">
        <v>16.21</v>
      </c>
      <c r="I237" s="50"/>
      <c r="J237" s="50"/>
      <c r="K237" s="55">
        <v>18</v>
      </c>
      <c r="L237" s="55">
        <v>18</v>
      </c>
      <c r="M237" s="52">
        <f>H237*L237</f>
        <v>291.78000000000003</v>
      </c>
      <c r="O237" s="34"/>
    </row>
    <row r="238" spans="1:16" s="7" customFormat="1" ht="15.75" x14ac:dyDescent="0.25">
      <c r="A238" s="7" t="s">
        <v>117</v>
      </c>
      <c r="D238" s="9"/>
      <c r="E238" s="16"/>
      <c r="F238" s="34"/>
      <c r="G238" s="48"/>
      <c r="H238" s="49" t="s">
        <v>70</v>
      </c>
      <c r="I238" s="50"/>
      <c r="J238" s="50"/>
      <c r="K238" s="55"/>
      <c r="L238" s="55"/>
      <c r="M238" s="52"/>
      <c r="O238" s="34"/>
    </row>
    <row r="239" spans="1:16" s="7" customFormat="1" ht="15.75" x14ac:dyDescent="0.25">
      <c r="D239" s="9"/>
      <c r="E239" s="16"/>
      <c r="F239" s="34"/>
      <c r="G239" s="48"/>
      <c r="H239" s="49"/>
      <c r="I239" s="50"/>
      <c r="J239" s="50"/>
      <c r="K239" s="55"/>
      <c r="L239" s="55"/>
      <c r="M239" s="52"/>
      <c r="O239" s="34"/>
    </row>
    <row r="240" spans="1:16" s="7" customFormat="1" ht="15.75" x14ac:dyDescent="0.25">
      <c r="A240" s="7" t="s">
        <v>226</v>
      </c>
      <c r="E240" s="114" t="s">
        <v>2</v>
      </c>
      <c r="F240" s="115">
        <v>122</v>
      </c>
      <c r="G240" s="48">
        <f>F240/H240</f>
        <v>2.7727272727272729</v>
      </c>
      <c r="H240" s="49">
        <v>44</v>
      </c>
      <c r="I240" s="50"/>
      <c r="J240" s="50"/>
      <c r="K240" s="55">
        <v>10</v>
      </c>
      <c r="L240" s="55">
        <v>7</v>
      </c>
      <c r="M240" s="52">
        <f>H240*L240</f>
        <v>308</v>
      </c>
      <c r="O240" s="34"/>
    </row>
    <row r="241" spans="1:15" s="7" customFormat="1" ht="15.75" x14ac:dyDescent="0.25">
      <c r="A241" s="7" t="s">
        <v>47</v>
      </c>
      <c r="E241" s="16"/>
      <c r="F241" s="34"/>
      <c r="G241" s="48"/>
      <c r="H241" s="55" t="s">
        <v>51</v>
      </c>
      <c r="I241" s="50"/>
      <c r="J241" s="50"/>
      <c r="K241" s="55"/>
      <c r="L241" s="55"/>
      <c r="M241" s="52"/>
      <c r="O241" s="34"/>
    </row>
    <row r="242" spans="1:15" s="7" customFormat="1" ht="15.75" x14ac:dyDescent="0.25">
      <c r="A242" s="20"/>
      <c r="B242" s="20"/>
      <c r="C242" s="20"/>
      <c r="D242" s="9"/>
      <c r="E242" s="9"/>
      <c r="F242" s="34"/>
      <c r="G242" s="48"/>
      <c r="H242" s="49"/>
      <c r="I242" s="50"/>
      <c r="J242" s="50"/>
      <c r="K242" s="55"/>
      <c r="L242" s="55"/>
      <c r="M242" s="52"/>
      <c r="O242" s="34"/>
    </row>
    <row r="243" spans="1:15" s="7" customFormat="1" ht="15.75" x14ac:dyDescent="0.25">
      <c r="A243" s="6" t="s">
        <v>206</v>
      </c>
      <c r="D243" s="9"/>
      <c r="E243" s="9"/>
      <c r="F243" s="34"/>
      <c r="G243" s="48"/>
      <c r="H243" s="49"/>
      <c r="I243" s="50"/>
      <c r="J243" s="50"/>
      <c r="K243" s="55"/>
      <c r="L243" s="55"/>
      <c r="M243" s="52"/>
      <c r="O243" s="34"/>
    </row>
    <row r="244" spans="1:15" s="7" customFormat="1" ht="15.75" x14ac:dyDescent="0.25">
      <c r="A244" s="7" t="s">
        <v>118</v>
      </c>
      <c r="D244" s="15"/>
      <c r="E244" s="114" t="s">
        <v>2</v>
      </c>
      <c r="F244" s="115">
        <v>72</v>
      </c>
      <c r="G244" s="48">
        <f>F244/H244</f>
        <v>3.9087947882736152</v>
      </c>
      <c r="H244" s="49">
        <v>18.420000000000002</v>
      </c>
      <c r="I244" s="50"/>
      <c r="J244" s="50"/>
      <c r="K244" s="55">
        <v>24</v>
      </c>
      <c r="L244" s="55">
        <v>24</v>
      </c>
      <c r="M244" s="52">
        <f>H244*L244</f>
        <v>442.08000000000004</v>
      </c>
      <c r="O244" s="34"/>
    </row>
    <row r="245" spans="1:15" s="7" customFormat="1" ht="15.75" x14ac:dyDescent="0.25">
      <c r="A245" s="7" t="s">
        <v>120</v>
      </c>
      <c r="D245" s="9"/>
      <c r="E245" s="16"/>
      <c r="F245" s="34"/>
      <c r="G245" s="48"/>
      <c r="H245" s="49" t="s">
        <v>70</v>
      </c>
      <c r="I245" s="50"/>
      <c r="J245" s="50"/>
      <c r="K245" s="55"/>
      <c r="L245" s="55"/>
      <c r="M245" s="52"/>
      <c r="O245" s="34"/>
    </row>
    <row r="246" spans="1:15" s="7" customFormat="1" ht="15.75" x14ac:dyDescent="0.25">
      <c r="F246" s="34"/>
      <c r="G246" s="48"/>
      <c r="H246" s="49"/>
      <c r="I246" s="50"/>
      <c r="J246" s="50"/>
      <c r="K246" s="55"/>
      <c r="L246" s="55"/>
      <c r="M246" s="52"/>
      <c r="O246" s="34"/>
    </row>
    <row r="247" spans="1:15" s="7" customFormat="1" ht="15.75" x14ac:dyDescent="0.25">
      <c r="A247" s="6" t="s">
        <v>95</v>
      </c>
      <c r="F247" s="34"/>
      <c r="G247" s="48"/>
      <c r="H247" s="49"/>
      <c r="I247" s="50"/>
      <c r="J247" s="50"/>
      <c r="K247" s="55"/>
      <c r="L247" s="55"/>
      <c r="M247" s="52"/>
      <c r="O247" s="34"/>
    </row>
    <row r="248" spans="1:15" s="7" customFormat="1" ht="15.75" x14ac:dyDescent="0.25">
      <c r="A248" s="7" t="s">
        <v>207</v>
      </c>
      <c r="B248" s="6"/>
      <c r="C248" s="6"/>
      <c r="D248" s="9"/>
      <c r="E248" s="116" t="s">
        <v>5</v>
      </c>
      <c r="F248" s="115">
        <v>8</v>
      </c>
      <c r="G248" s="48"/>
      <c r="H248" s="49"/>
      <c r="I248" s="50"/>
      <c r="J248" s="50"/>
      <c r="K248" s="55"/>
      <c r="L248" s="55"/>
      <c r="M248" s="52"/>
      <c r="O248" s="34"/>
    </row>
    <row r="249" spans="1:15" s="7" customFormat="1" ht="15.75" x14ac:dyDescent="0.25">
      <c r="A249" s="7" t="s">
        <v>131</v>
      </c>
      <c r="B249" s="6"/>
      <c r="C249" s="6"/>
      <c r="D249" s="9"/>
      <c r="E249" s="116" t="s">
        <v>2</v>
      </c>
      <c r="F249" s="115">
        <v>45</v>
      </c>
      <c r="G249" s="55">
        <f>F249/H249</f>
        <v>4.5</v>
      </c>
      <c r="H249" s="49">
        <v>10</v>
      </c>
      <c r="I249" s="50">
        <v>48</v>
      </c>
      <c r="J249" s="50"/>
      <c r="K249" s="55"/>
      <c r="L249" s="55">
        <v>48</v>
      </c>
      <c r="M249" s="52">
        <f>H249*L249</f>
        <v>480</v>
      </c>
      <c r="O249" s="34"/>
    </row>
    <row r="250" spans="1:15" s="7" customFormat="1" ht="15.75" x14ac:dyDescent="0.25">
      <c r="D250" s="9"/>
      <c r="E250" s="16"/>
      <c r="F250" s="34"/>
      <c r="G250" s="48"/>
      <c r="H250" s="49"/>
      <c r="I250" s="50"/>
      <c r="J250" s="50"/>
      <c r="K250" s="55"/>
      <c r="L250" s="55"/>
      <c r="M250" s="52"/>
      <c r="O250" s="34"/>
    </row>
    <row r="251" spans="1:15" s="7" customFormat="1" ht="15.75" x14ac:dyDescent="0.25">
      <c r="A251" s="7" t="s">
        <v>111</v>
      </c>
      <c r="E251" s="114" t="s">
        <v>2</v>
      </c>
      <c r="F251" s="115">
        <v>47</v>
      </c>
      <c r="G251" s="48">
        <f>F251/H251</f>
        <v>3.6153846153846154</v>
      </c>
      <c r="H251" s="49">
        <v>13</v>
      </c>
      <c r="I251" s="50"/>
      <c r="J251" s="50"/>
      <c r="K251" s="55">
        <v>23</v>
      </c>
      <c r="L251" s="55">
        <v>9</v>
      </c>
      <c r="M251" s="52">
        <f>H251*L251</f>
        <v>117</v>
      </c>
      <c r="N251" s="64"/>
      <c r="O251" s="34"/>
    </row>
    <row r="252" spans="1:15" s="7" customFormat="1" ht="15.75" x14ac:dyDescent="0.25">
      <c r="A252" s="7" t="s">
        <v>209</v>
      </c>
      <c r="E252" s="16"/>
      <c r="F252" s="34"/>
      <c r="G252" s="48"/>
      <c r="H252" s="55" t="s">
        <v>51</v>
      </c>
      <c r="I252" s="50"/>
      <c r="J252" s="50"/>
      <c r="K252" s="55"/>
      <c r="L252" s="55"/>
      <c r="M252" s="52"/>
      <c r="O252" s="34"/>
    </row>
    <row r="253" spans="1:15" s="7" customFormat="1" ht="15.75" x14ac:dyDescent="0.25">
      <c r="A253" s="6"/>
      <c r="E253" s="16"/>
      <c r="F253" s="34"/>
      <c r="G253" s="48"/>
      <c r="H253" s="49"/>
      <c r="I253" s="50"/>
      <c r="J253" s="50"/>
      <c r="K253" s="55"/>
      <c r="L253" s="55"/>
      <c r="M253" s="52"/>
      <c r="N253" s="64"/>
      <c r="O253" s="34"/>
    </row>
    <row r="254" spans="1:15" s="7" customFormat="1" ht="15.75" x14ac:dyDescent="0.25">
      <c r="A254" s="7" t="s">
        <v>112</v>
      </c>
      <c r="E254" s="114" t="s">
        <v>2</v>
      </c>
      <c r="F254" s="115">
        <v>65</v>
      </c>
      <c r="G254" s="48">
        <f>F254/H254</f>
        <v>3.6111111111111112</v>
      </c>
      <c r="H254" s="49">
        <v>18</v>
      </c>
      <c r="I254" s="50"/>
      <c r="J254" s="50"/>
      <c r="K254" s="55">
        <v>13</v>
      </c>
      <c r="L254" s="55">
        <v>6</v>
      </c>
      <c r="M254" s="52">
        <f>H254*L254</f>
        <v>108</v>
      </c>
      <c r="O254" s="34"/>
    </row>
    <row r="255" spans="1:15" s="7" customFormat="1" ht="15.75" x14ac:dyDescent="0.25">
      <c r="A255" s="7" t="s">
        <v>208</v>
      </c>
      <c r="E255" s="16"/>
      <c r="F255" s="34"/>
      <c r="G255" s="48"/>
      <c r="H255" s="55" t="s">
        <v>51</v>
      </c>
      <c r="I255" s="50"/>
      <c r="J255" s="50"/>
      <c r="K255" s="55"/>
      <c r="L255" s="55"/>
      <c r="M255" s="52"/>
      <c r="O255" s="34"/>
    </row>
    <row r="256" spans="1:15" s="7" customFormat="1" ht="15.75" x14ac:dyDescent="0.25">
      <c r="E256" s="16"/>
      <c r="F256" s="34"/>
      <c r="G256" s="48"/>
      <c r="H256" s="55"/>
      <c r="I256" s="50"/>
      <c r="J256" s="50"/>
      <c r="K256" s="55"/>
      <c r="L256" s="55"/>
      <c r="M256" s="52"/>
      <c r="O256" s="34"/>
    </row>
    <row r="257" spans="1:15" s="6" customFormat="1" ht="15.75" x14ac:dyDescent="0.25">
      <c r="A257" s="6" t="s">
        <v>61</v>
      </c>
      <c r="D257" s="9"/>
      <c r="E257" s="28"/>
      <c r="F257" s="83"/>
      <c r="G257" s="79"/>
      <c r="H257" s="87"/>
      <c r="I257" s="86"/>
      <c r="J257" s="86"/>
      <c r="K257" s="87"/>
      <c r="L257" s="87"/>
      <c r="M257" s="52"/>
      <c r="N257" s="7"/>
      <c r="O257" s="83"/>
    </row>
    <row r="258" spans="1:15" s="6" customFormat="1" ht="15.75" x14ac:dyDescent="0.25">
      <c r="A258" s="7" t="s">
        <v>116</v>
      </c>
      <c r="B258" s="7"/>
      <c r="C258" s="7"/>
      <c r="D258" s="9"/>
      <c r="E258" s="116" t="s">
        <v>5</v>
      </c>
      <c r="F258" s="115">
        <v>7</v>
      </c>
      <c r="G258" s="48">
        <f>F258/H258</f>
        <v>1.2797074954296161</v>
      </c>
      <c r="H258" s="49">
        <v>5.47</v>
      </c>
      <c r="I258" s="50"/>
      <c r="J258" s="50"/>
      <c r="K258" s="55">
        <v>180</v>
      </c>
      <c r="L258" s="55">
        <v>149</v>
      </c>
      <c r="M258" s="102">
        <f>H258*L258</f>
        <v>815.03</v>
      </c>
      <c r="N258" s="7"/>
      <c r="O258" s="83"/>
    </row>
    <row r="259" spans="1:15" s="6" customFormat="1" ht="15.75" x14ac:dyDescent="0.25">
      <c r="A259" s="7" t="s">
        <v>210</v>
      </c>
      <c r="B259" s="7"/>
      <c r="C259" s="7"/>
      <c r="D259" s="9"/>
      <c r="E259" s="116" t="s">
        <v>2</v>
      </c>
      <c r="F259" s="115">
        <v>39</v>
      </c>
      <c r="G259" s="48"/>
      <c r="H259" s="49" t="s">
        <v>70</v>
      </c>
      <c r="I259" s="50"/>
      <c r="J259" s="50"/>
      <c r="K259" s="55"/>
      <c r="L259" s="55"/>
      <c r="M259" s="102"/>
      <c r="N259" s="7"/>
      <c r="O259" s="83"/>
    </row>
    <row r="260" spans="1:15" s="6" customFormat="1" ht="15.75" x14ac:dyDescent="0.25">
      <c r="A260" s="7"/>
      <c r="B260" s="7"/>
      <c r="C260" s="7"/>
      <c r="D260" s="9"/>
      <c r="E260" s="18"/>
      <c r="F260" s="17"/>
      <c r="G260" s="79"/>
      <c r="H260" s="87"/>
      <c r="I260" s="86"/>
      <c r="J260" s="86"/>
      <c r="K260" s="87"/>
      <c r="L260" s="87"/>
      <c r="M260" s="52"/>
      <c r="N260" s="7"/>
      <c r="O260" s="83"/>
    </row>
    <row r="261" spans="1:15" s="6" customFormat="1" ht="15.75" x14ac:dyDescent="0.25">
      <c r="A261" s="7" t="s">
        <v>211</v>
      </c>
      <c r="B261" s="7"/>
      <c r="C261" s="7"/>
      <c r="D261" s="9"/>
      <c r="E261" s="116" t="s">
        <v>5</v>
      </c>
      <c r="F261" s="115">
        <v>7</v>
      </c>
      <c r="G261" s="48">
        <f>F261/H261</f>
        <v>1.2323943661971832</v>
      </c>
      <c r="H261" s="49">
        <v>5.68</v>
      </c>
      <c r="I261" s="50"/>
      <c r="J261" s="50"/>
      <c r="K261" s="55">
        <v>82</v>
      </c>
      <c r="L261" s="55">
        <v>44</v>
      </c>
      <c r="M261" s="102">
        <f>H261*L261</f>
        <v>249.92</v>
      </c>
      <c r="N261" s="7"/>
      <c r="O261" s="83"/>
    </row>
    <row r="262" spans="1:15" s="6" customFormat="1" ht="15.75" x14ac:dyDescent="0.25">
      <c r="A262" s="7" t="s">
        <v>212</v>
      </c>
      <c r="B262" s="7"/>
      <c r="C262" s="7"/>
      <c r="D262" s="9"/>
      <c r="E262" s="116" t="s">
        <v>2</v>
      </c>
      <c r="F262" s="115">
        <v>39</v>
      </c>
      <c r="G262" s="48"/>
      <c r="H262" s="49" t="s">
        <v>70</v>
      </c>
      <c r="I262" s="50"/>
      <c r="J262" s="50"/>
      <c r="K262" s="55"/>
      <c r="L262" s="55"/>
      <c r="M262" s="102"/>
      <c r="N262" s="7"/>
      <c r="O262" s="83"/>
    </row>
    <row r="263" spans="1:15" s="6" customFormat="1" ht="15.75" x14ac:dyDescent="0.25">
      <c r="D263" s="9"/>
      <c r="E263" s="28"/>
      <c r="F263" s="83"/>
      <c r="G263" s="79"/>
      <c r="H263" s="87"/>
      <c r="I263" s="86"/>
      <c r="J263" s="86"/>
      <c r="K263" s="87"/>
      <c r="L263" s="87"/>
      <c r="M263" s="52"/>
      <c r="N263" s="7"/>
      <c r="O263" s="83"/>
    </row>
    <row r="264" spans="1:15" s="6" customFormat="1" ht="15.75" x14ac:dyDescent="0.25">
      <c r="A264" s="6" t="s">
        <v>213</v>
      </c>
      <c r="B264" s="7"/>
      <c r="C264" s="7"/>
      <c r="D264" s="9"/>
      <c r="E264" s="28"/>
      <c r="F264" s="83"/>
      <c r="G264" s="79"/>
      <c r="H264" s="87"/>
      <c r="I264" s="86"/>
      <c r="J264" s="86"/>
      <c r="K264" s="87"/>
      <c r="L264" s="87"/>
      <c r="M264" s="52"/>
      <c r="N264" s="7"/>
      <c r="O264" s="83"/>
    </row>
    <row r="265" spans="1:15" s="6" customFormat="1" ht="15.75" x14ac:dyDescent="0.25">
      <c r="A265" s="7" t="s">
        <v>121</v>
      </c>
      <c r="B265" s="7"/>
      <c r="C265" s="7"/>
      <c r="D265" s="9"/>
      <c r="E265" s="114" t="s">
        <v>5</v>
      </c>
      <c r="F265" s="115">
        <v>8</v>
      </c>
      <c r="G265" s="74">
        <f>F265/H265</f>
        <v>0.69384215091066781</v>
      </c>
      <c r="H265" s="49">
        <v>11.53</v>
      </c>
      <c r="I265" s="50"/>
      <c r="J265" s="50"/>
      <c r="K265" s="55">
        <v>114</v>
      </c>
      <c r="L265" s="55">
        <v>52</v>
      </c>
      <c r="M265" s="52">
        <f>H265*L265</f>
        <v>599.55999999999995</v>
      </c>
      <c r="N265" s="7"/>
      <c r="O265" s="83"/>
    </row>
    <row r="266" spans="1:15" s="6" customFormat="1" ht="15.75" x14ac:dyDescent="0.25">
      <c r="A266" s="7" t="s">
        <v>53</v>
      </c>
      <c r="B266" s="7"/>
      <c r="C266" s="7"/>
      <c r="D266" s="15"/>
      <c r="E266" s="114" t="s">
        <v>2</v>
      </c>
      <c r="F266" s="115">
        <v>53</v>
      </c>
      <c r="G266" s="74"/>
      <c r="H266" s="49" t="s">
        <v>70</v>
      </c>
      <c r="I266" s="50"/>
      <c r="J266" s="50"/>
      <c r="K266" s="55"/>
      <c r="L266" s="55"/>
      <c r="M266" s="52"/>
      <c r="N266" s="7"/>
      <c r="O266" s="83"/>
    </row>
    <row r="267" spans="1:15" s="6" customFormat="1" ht="15.75" x14ac:dyDescent="0.25">
      <c r="A267" s="7"/>
      <c r="B267" s="7"/>
      <c r="C267" s="7"/>
      <c r="D267" s="15"/>
      <c r="E267" s="16"/>
      <c r="F267" s="17"/>
      <c r="G267" s="79"/>
      <c r="H267" s="87"/>
      <c r="I267" s="86"/>
      <c r="J267" s="86"/>
      <c r="K267" s="87"/>
      <c r="L267" s="87"/>
      <c r="M267" s="52"/>
      <c r="N267" s="7"/>
      <c r="O267" s="83"/>
    </row>
    <row r="268" spans="1:15" s="6" customFormat="1" ht="15.75" x14ac:dyDescent="0.25">
      <c r="A268" s="7" t="s">
        <v>55</v>
      </c>
      <c r="B268" s="7"/>
      <c r="C268" s="7"/>
      <c r="D268" s="16"/>
      <c r="E268" s="114" t="s">
        <v>2</v>
      </c>
      <c r="F268" s="115">
        <v>87</v>
      </c>
      <c r="G268" s="74">
        <f>F268/H268</f>
        <v>3.410427283418267</v>
      </c>
      <c r="H268" s="49">
        <v>25.51</v>
      </c>
      <c r="I268" s="50"/>
      <c r="J268" s="50"/>
      <c r="K268" s="55">
        <v>14</v>
      </c>
      <c r="L268" s="55">
        <v>11</v>
      </c>
      <c r="M268" s="52">
        <f>H268*L268</f>
        <v>280.61</v>
      </c>
      <c r="N268" s="7"/>
      <c r="O268" s="83"/>
    </row>
    <row r="269" spans="1:15" s="6" customFormat="1" ht="15.75" x14ac:dyDescent="0.25">
      <c r="A269" s="7" t="s">
        <v>43</v>
      </c>
      <c r="B269" s="7"/>
      <c r="C269" s="7"/>
      <c r="D269" s="7"/>
      <c r="E269" s="16"/>
      <c r="F269" s="17"/>
      <c r="G269" s="74"/>
      <c r="H269" s="49" t="s">
        <v>70</v>
      </c>
      <c r="I269" s="50"/>
      <c r="J269" s="50"/>
      <c r="K269" s="55"/>
      <c r="L269" s="55"/>
      <c r="M269" s="52"/>
      <c r="N269" s="7"/>
      <c r="O269" s="83"/>
    </row>
    <row r="270" spans="1:15" s="6" customFormat="1" ht="15.75" x14ac:dyDescent="0.25">
      <c r="A270" s="7"/>
      <c r="B270" s="7"/>
      <c r="C270" s="7"/>
      <c r="D270" s="15"/>
      <c r="E270" s="16"/>
      <c r="F270" s="17"/>
      <c r="G270" s="79"/>
      <c r="H270" s="87"/>
      <c r="I270" s="86"/>
      <c r="J270" s="86"/>
      <c r="K270" s="87"/>
      <c r="L270" s="87"/>
      <c r="M270" s="52"/>
      <c r="N270" s="7"/>
      <c r="O270" s="83"/>
    </row>
    <row r="271" spans="1:15" s="6" customFormat="1" ht="15.75" x14ac:dyDescent="0.25">
      <c r="A271" s="7" t="s">
        <v>214</v>
      </c>
      <c r="B271" s="7"/>
      <c r="C271" s="7"/>
      <c r="D271" s="16"/>
      <c r="E271" s="114" t="s">
        <v>2</v>
      </c>
      <c r="F271" s="115">
        <v>98</v>
      </c>
      <c r="G271" s="48">
        <f>F271/H271</f>
        <v>2.5128205128205128</v>
      </c>
      <c r="H271" s="49">
        <v>39</v>
      </c>
      <c r="I271" s="50"/>
      <c r="J271" s="50"/>
      <c r="K271" s="55">
        <v>20</v>
      </c>
      <c r="L271" s="55">
        <v>18</v>
      </c>
      <c r="M271" s="52">
        <f>H271*L271</f>
        <v>702</v>
      </c>
      <c r="N271" s="7"/>
      <c r="O271" s="83"/>
    </row>
    <row r="272" spans="1:15" s="6" customFormat="1" ht="15.75" x14ac:dyDescent="0.25">
      <c r="A272" s="7" t="s">
        <v>39</v>
      </c>
      <c r="B272" s="7"/>
      <c r="C272" s="7"/>
      <c r="D272" s="7"/>
      <c r="E272" s="16"/>
      <c r="F272" s="17"/>
      <c r="G272" s="48"/>
      <c r="H272" s="7" t="s">
        <v>51</v>
      </c>
      <c r="I272" s="36"/>
      <c r="J272" s="36"/>
      <c r="K272" s="55"/>
      <c r="L272" s="55"/>
      <c r="M272" s="52"/>
      <c r="N272" s="7"/>
      <c r="O272" s="83"/>
    </row>
    <row r="273" spans="1:15" s="6" customFormat="1" ht="15.75" x14ac:dyDescent="0.25">
      <c r="A273" s="7" t="s">
        <v>92</v>
      </c>
      <c r="B273" s="7"/>
      <c r="C273" s="7"/>
      <c r="D273" s="15"/>
      <c r="E273" s="16"/>
      <c r="F273" s="17"/>
      <c r="G273" s="79"/>
      <c r="H273" s="87"/>
      <c r="I273" s="86"/>
      <c r="J273" s="86"/>
      <c r="K273" s="87"/>
      <c r="L273" s="87"/>
      <c r="M273" s="52"/>
      <c r="N273" s="7"/>
      <c r="O273" s="83"/>
    </row>
    <row r="274" spans="1:15" s="6" customFormat="1" ht="15.75" x14ac:dyDescent="0.25">
      <c r="A274" s="7"/>
      <c r="B274" s="7"/>
      <c r="C274" s="7"/>
      <c r="D274" s="15"/>
      <c r="E274" s="16"/>
      <c r="F274" s="17"/>
      <c r="G274" s="79"/>
      <c r="H274" s="87"/>
      <c r="I274" s="86"/>
      <c r="J274" s="86"/>
      <c r="K274" s="87"/>
      <c r="L274" s="87"/>
      <c r="M274" s="52"/>
      <c r="N274" s="7"/>
      <c r="O274" s="83"/>
    </row>
    <row r="275" spans="1:15" s="6" customFormat="1" ht="15.75" x14ac:dyDescent="0.25">
      <c r="A275" s="7" t="s">
        <v>122</v>
      </c>
      <c r="B275" s="7"/>
      <c r="C275" s="7"/>
      <c r="D275" s="9"/>
      <c r="E275" s="114" t="s">
        <v>2</v>
      </c>
      <c r="F275" s="115">
        <v>69</v>
      </c>
      <c r="G275" s="74">
        <f>F275/H275</f>
        <v>4.1616405307599518</v>
      </c>
      <c r="H275" s="49">
        <v>16.579999999999998</v>
      </c>
      <c r="I275" s="50"/>
      <c r="J275" s="50"/>
      <c r="K275" s="55">
        <v>120</v>
      </c>
      <c r="L275" s="55">
        <v>114</v>
      </c>
      <c r="M275" s="52">
        <f>H275*L275</f>
        <v>1890.12</v>
      </c>
      <c r="N275" s="7"/>
      <c r="O275" s="83"/>
    </row>
    <row r="276" spans="1:15" s="6" customFormat="1" ht="15.75" x14ac:dyDescent="0.25">
      <c r="A276" s="7" t="s">
        <v>54</v>
      </c>
      <c r="B276" s="7"/>
      <c r="C276" s="7"/>
      <c r="D276" s="9"/>
      <c r="E276" s="16"/>
      <c r="F276" s="17"/>
      <c r="G276" s="74"/>
      <c r="H276" s="49" t="s">
        <v>70</v>
      </c>
      <c r="I276" s="50"/>
      <c r="J276" s="50"/>
      <c r="K276" s="55"/>
      <c r="L276" s="55"/>
      <c r="M276" s="52"/>
      <c r="N276" s="7"/>
      <c r="O276" s="83"/>
    </row>
    <row r="277" spans="1:15" s="6" customFormat="1" ht="15.75" x14ac:dyDescent="0.25">
      <c r="A277" s="7"/>
      <c r="B277" s="7"/>
      <c r="C277" s="7"/>
      <c r="D277" s="9"/>
      <c r="E277" s="16"/>
      <c r="F277" s="17"/>
      <c r="G277" s="79"/>
      <c r="H277" s="87"/>
      <c r="I277" s="86"/>
      <c r="J277" s="86"/>
      <c r="K277" s="87"/>
      <c r="L277" s="87"/>
      <c r="M277" s="52"/>
      <c r="N277" s="7"/>
      <c r="O277" s="83"/>
    </row>
    <row r="278" spans="1:15" s="6" customFormat="1" ht="15.75" x14ac:dyDescent="0.25">
      <c r="A278" s="7" t="s">
        <v>113</v>
      </c>
      <c r="B278" s="7"/>
      <c r="C278" s="7"/>
      <c r="D278" s="16"/>
      <c r="E278" s="114" t="s">
        <v>2</v>
      </c>
      <c r="F278" s="115">
        <v>78</v>
      </c>
      <c r="G278" s="48">
        <f>F278/H278</f>
        <v>3.1836734693877551</v>
      </c>
      <c r="H278" s="49">
        <v>24.5</v>
      </c>
      <c r="I278" s="50"/>
      <c r="J278" s="50"/>
      <c r="K278" s="55">
        <v>6</v>
      </c>
      <c r="L278" s="55">
        <v>3</v>
      </c>
      <c r="M278" s="52">
        <f>H278*L278</f>
        <v>73.5</v>
      </c>
      <c r="N278" s="7">
        <v>12</v>
      </c>
      <c r="O278" s="83"/>
    </row>
    <row r="279" spans="1:15" s="6" customFormat="1" ht="15.75" x14ac:dyDescent="0.25">
      <c r="A279" s="7" t="s">
        <v>38</v>
      </c>
      <c r="B279" s="7"/>
      <c r="C279" s="7"/>
      <c r="D279" s="7"/>
      <c r="E279" s="16"/>
      <c r="F279" s="17"/>
      <c r="G279" s="48"/>
      <c r="H279" s="7" t="s">
        <v>82</v>
      </c>
      <c r="I279" s="36"/>
      <c r="J279" s="36"/>
      <c r="K279" s="55"/>
      <c r="L279" s="55"/>
      <c r="M279" s="52"/>
      <c r="N279" s="7"/>
      <c r="O279" s="83"/>
    </row>
    <row r="280" spans="1:15" s="6" customFormat="1" ht="15.75" x14ac:dyDescent="0.25">
      <c r="A280" s="7"/>
      <c r="B280" s="7"/>
      <c r="C280" s="7"/>
      <c r="D280" s="9"/>
      <c r="E280" s="16"/>
      <c r="F280" s="17"/>
      <c r="G280" s="79"/>
      <c r="H280" s="87"/>
      <c r="I280" s="86"/>
      <c r="J280" s="86"/>
      <c r="K280" s="87"/>
      <c r="L280" s="87"/>
      <c r="M280" s="52"/>
      <c r="N280" s="7"/>
      <c r="O280" s="83"/>
    </row>
    <row r="281" spans="1:15" s="6" customFormat="1" ht="15.75" x14ac:dyDescent="0.25">
      <c r="A281" s="7" t="s">
        <v>215</v>
      </c>
      <c r="B281" s="7"/>
      <c r="C281" s="7"/>
      <c r="D281" s="16"/>
      <c r="E281" s="114" t="s">
        <v>2</v>
      </c>
      <c r="F281" s="115">
        <v>69</v>
      </c>
      <c r="G281" s="48">
        <f>F281/H281</f>
        <v>2.8163265306122449</v>
      </c>
      <c r="H281" s="49">
        <v>24.5</v>
      </c>
      <c r="I281" s="50"/>
      <c r="J281" s="50"/>
      <c r="K281" s="55">
        <v>12</v>
      </c>
      <c r="L281" s="55">
        <v>8</v>
      </c>
      <c r="M281" s="52">
        <f>H281*L281</f>
        <v>196</v>
      </c>
      <c r="N281" s="7"/>
      <c r="O281" s="83"/>
    </row>
    <row r="282" spans="1:15" s="6" customFormat="1" ht="15.75" x14ac:dyDescent="0.25">
      <c r="A282" s="7" t="s">
        <v>35</v>
      </c>
      <c r="B282" s="7"/>
      <c r="C282" s="7"/>
      <c r="D282" s="7"/>
      <c r="E282" s="16"/>
      <c r="F282" s="17"/>
      <c r="G282" s="48"/>
      <c r="H282" s="55" t="s">
        <v>51</v>
      </c>
      <c r="I282" s="50"/>
      <c r="J282" s="50"/>
      <c r="K282" s="55"/>
      <c r="L282" s="55"/>
      <c r="M282" s="52"/>
      <c r="N282" s="7"/>
      <c r="O282" s="83"/>
    </row>
    <row r="283" spans="1:15" s="6" customFormat="1" ht="15.75" x14ac:dyDescent="0.25">
      <c r="D283" s="9"/>
      <c r="E283" s="28"/>
      <c r="F283" s="83"/>
      <c r="G283" s="79"/>
      <c r="H283" s="87"/>
      <c r="I283" s="86"/>
      <c r="J283" s="86"/>
      <c r="K283" s="87"/>
      <c r="L283" s="87"/>
      <c r="M283" s="52"/>
      <c r="N283" s="7"/>
      <c r="O283" s="83"/>
    </row>
    <row r="284" spans="1:15" s="6" customFormat="1" ht="15.75" x14ac:dyDescent="0.25">
      <c r="A284" s="7" t="s">
        <v>81</v>
      </c>
      <c r="B284" s="7"/>
      <c r="C284" s="7"/>
      <c r="D284" s="16"/>
      <c r="E284" s="114" t="s">
        <v>2</v>
      </c>
      <c r="F284" s="115">
        <v>78</v>
      </c>
      <c r="G284" s="48">
        <f>F284/H284</f>
        <v>2.8571428571428572</v>
      </c>
      <c r="H284" s="49">
        <v>27.3</v>
      </c>
      <c r="I284" s="50"/>
      <c r="J284" s="50"/>
      <c r="K284" s="55">
        <v>17</v>
      </c>
      <c r="L284" s="55">
        <v>14</v>
      </c>
      <c r="M284" s="52">
        <f>H284*L284</f>
        <v>382.2</v>
      </c>
      <c r="N284" s="7"/>
      <c r="O284" s="83"/>
    </row>
    <row r="285" spans="1:15" s="6" customFormat="1" ht="15.75" x14ac:dyDescent="0.25">
      <c r="A285" s="7" t="s">
        <v>40</v>
      </c>
      <c r="B285" s="7"/>
      <c r="C285" s="7"/>
      <c r="D285" s="16"/>
      <c r="E285" s="16"/>
      <c r="F285" s="17"/>
      <c r="G285" s="48"/>
      <c r="H285" s="7" t="s">
        <v>51</v>
      </c>
      <c r="I285" s="36"/>
      <c r="J285" s="49"/>
      <c r="K285" s="55"/>
      <c r="L285" s="55"/>
      <c r="M285" s="52"/>
      <c r="N285" s="7"/>
      <c r="O285" s="83"/>
    </row>
    <row r="286" spans="1:15" s="6" customFormat="1" ht="15.75" x14ac:dyDescent="0.25">
      <c r="A286" s="7"/>
      <c r="B286" s="7"/>
      <c r="C286" s="7"/>
      <c r="D286" s="15"/>
      <c r="E286" s="16"/>
      <c r="F286" s="17"/>
      <c r="G286" s="79"/>
      <c r="H286" s="87"/>
      <c r="I286" s="86"/>
      <c r="J286" s="86"/>
      <c r="K286" s="87"/>
      <c r="L286" s="87"/>
      <c r="M286" s="52"/>
      <c r="N286" s="7"/>
      <c r="O286" s="83"/>
    </row>
    <row r="287" spans="1:15" s="6" customFormat="1" ht="15.75" x14ac:dyDescent="0.25">
      <c r="A287" s="7" t="s">
        <v>41</v>
      </c>
      <c r="B287" s="7"/>
      <c r="C287" s="7"/>
      <c r="D287" s="7"/>
      <c r="E287" s="114" t="s">
        <v>2</v>
      </c>
      <c r="F287" s="115">
        <v>245</v>
      </c>
      <c r="G287" s="48">
        <f>F287/H287</f>
        <v>1.7013888888888888</v>
      </c>
      <c r="H287" s="49">
        <v>144</v>
      </c>
      <c r="I287" s="50"/>
      <c r="J287" s="50"/>
      <c r="K287" s="55">
        <v>28</v>
      </c>
      <c r="L287" s="55">
        <v>27</v>
      </c>
      <c r="M287" s="52">
        <f>H287*L287</f>
        <v>3888</v>
      </c>
      <c r="N287" s="7"/>
      <c r="O287" s="83"/>
    </row>
    <row r="288" spans="1:15" s="6" customFormat="1" ht="15.75" x14ac:dyDescent="0.25">
      <c r="A288" s="7" t="s">
        <v>42</v>
      </c>
      <c r="B288" s="7"/>
      <c r="C288" s="7"/>
      <c r="D288" s="7"/>
      <c r="E288" s="16"/>
      <c r="F288" s="17"/>
      <c r="G288" s="48"/>
      <c r="H288" s="55" t="s">
        <v>51</v>
      </c>
      <c r="I288" s="50"/>
      <c r="J288" s="50"/>
      <c r="K288" s="55"/>
      <c r="L288" s="55"/>
      <c r="M288" s="52"/>
      <c r="N288" s="7"/>
      <c r="O288" s="83"/>
    </row>
    <row r="289" spans="1:15" s="6" customFormat="1" ht="15.75" x14ac:dyDescent="0.25">
      <c r="A289" s="7"/>
      <c r="B289" s="7"/>
      <c r="C289" s="7"/>
      <c r="D289" s="15"/>
      <c r="E289" s="16"/>
      <c r="F289" s="17"/>
      <c r="G289" s="79"/>
      <c r="H289" s="87"/>
      <c r="I289" s="86"/>
      <c r="J289" s="86"/>
      <c r="K289" s="87"/>
      <c r="L289" s="87"/>
      <c r="M289" s="52"/>
      <c r="N289" s="7"/>
      <c r="O289" s="83"/>
    </row>
    <row r="290" spans="1:15" s="6" customFormat="1" ht="15.75" x14ac:dyDescent="0.25">
      <c r="A290" s="7" t="s">
        <v>34</v>
      </c>
      <c r="B290" s="7"/>
      <c r="C290" s="7"/>
      <c r="D290" s="7"/>
      <c r="E290" s="114" t="s">
        <v>2</v>
      </c>
      <c r="F290" s="115">
        <v>115</v>
      </c>
      <c r="G290" s="48">
        <f>F290/H290</f>
        <v>1.7692307692307692</v>
      </c>
      <c r="H290" s="49">
        <v>65</v>
      </c>
      <c r="I290" s="50"/>
      <c r="J290" s="50"/>
      <c r="K290" s="55">
        <v>4</v>
      </c>
      <c r="L290" s="55">
        <v>0</v>
      </c>
      <c r="M290" s="52">
        <f>H290*L290</f>
        <v>0</v>
      </c>
      <c r="N290" s="7"/>
      <c r="O290" s="83"/>
    </row>
    <row r="291" spans="1:15" s="6" customFormat="1" ht="15.75" x14ac:dyDescent="0.25">
      <c r="A291" s="7" t="s">
        <v>46</v>
      </c>
      <c r="B291" s="7"/>
      <c r="C291" s="7"/>
      <c r="D291" s="7"/>
      <c r="E291" s="16"/>
      <c r="F291" s="17"/>
      <c r="G291" s="48"/>
      <c r="H291" s="7" t="s">
        <v>51</v>
      </c>
      <c r="I291" s="36"/>
      <c r="J291" s="36"/>
      <c r="K291" s="55"/>
      <c r="L291" s="55"/>
      <c r="M291" s="52"/>
      <c r="N291" s="7"/>
      <c r="O291" s="83"/>
    </row>
    <row r="292" spans="1:15" s="6" customFormat="1" ht="15.75" x14ac:dyDescent="0.25">
      <c r="A292" s="7"/>
      <c r="B292" s="7"/>
      <c r="C292" s="7"/>
      <c r="D292" s="15"/>
      <c r="E292" s="16"/>
      <c r="F292" s="17"/>
      <c r="G292" s="79"/>
      <c r="H292" s="87"/>
      <c r="I292" s="86"/>
      <c r="J292" s="86"/>
      <c r="K292" s="87"/>
      <c r="L292" s="87"/>
      <c r="M292" s="52"/>
      <c r="N292" s="7"/>
      <c r="O292" s="83"/>
    </row>
    <row r="293" spans="1:15" s="6" customFormat="1" ht="15.75" x14ac:dyDescent="0.25">
      <c r="A293" s="7" t="s">
        <v>91</v>
      </c>
      <c r="B293" s="7"/>
      <c r="C293" s="7"/>
      <c r="D293" s="20"/>
      <c r="E293" s="114" t="s">
        <v>2</v>
      </c>
      <c r="F293" s="115">
        <v>62</v>
      </c>
      <c r="G293" s="48">
        <f>F293/H293</f>
        <v>4.4285714285714288</v>
      </c>
      <c r="H293" s="49">
        <v>14</v>
      </c>
      <c r="I293" s="50"/>
      <c r="J293" s="50"/>
      <c r="K293" s="55">
        <v>8</v>
      </c>
      <c r="L293" s="55">
        <v>6</v>
      </c>
      <c r="M293" s="52">
        <f>H293*L293</f>
        <v>84</v>
      </c>
      <c r="N293" s="7"/>
      <c r="O293" s="83"/>
    </row>
    <row r="294" spans="1:15" s="6" customFormat="1" ht="15.75" x14ac:dyDescent="0.25">
      <c r="A294" s="7" t="s">
        <v>27</v>
      </c>
      <c r="B294" s="7"/>
      <c r="C294" s="7"/>
      <c r="D294" s="16"/>
      <c r="E294" s="16"/>
      <c r="F294" s="17"/>
      <c r="G294" s="48"/>
      <c r="H294" s="55" t="s">
        <v>51</v>
      </c>
      <c r="I294" s="50"/>
      <c r="J294" s="50"/>
      <c r="K294" s="55"/>
      <c r="L294" s="55"/>
      <c r="M294" s="52"/>
      <c r="N294" s="7"/>
      <c r="O294" s="83"/>
    </row>
    <row r="295" spans="1:15" s="6" customFormat="1" ht="15.75" x14ac:dyDescent="0.25">
      <c r="A295" s="7"/>
      <c r="B295" s="7"/>
      <c r="C295" s="7"/>
      <c r="D295" s="16"/>
      <c r="E295" s="16"/>
      <c r="F295" s="17"/>
      <c r="G295" s="79"/>
      <c r="H295" s="87"/>
      <c r="I295" s="86"/>
      <c r="J295" s="86"/>
      <c r="K295" s="87"/>
      <c r="L295" s="87"/>
      <c r="M295" s="52"/>
      <c r="N295" s="7"/>
      <c r="O295" s="83"/>
    </row>
    <row r="296" spans="1:15" s="6" customFormat="1" ht="15.75" x14ac:dyDescent="0.25">
      <c r="A296" s="7" t="s">
        <v>33</v>
      </c>
      <c r="B296" s="7"/>
      <c r="C296" s="7"/>
      <c r="D296" s="7"/>
      <c r="E296" s="114" t="s">
        <v>2</v>
      </c>
      <c r="F296" s="115">
        <v>98</v>
      </c>
      <c r="G296" s="48">
        <f>F296/H296</f>
        <v>2.4623115577889449</v>
      </c>
      <c r="H296" s="49">
        <v>39.799999999999997</v>
      </c>
      <c r="I296" s="50"/>
      <c r="J296" s="50"/>
      <c r="K296" s="55">
        <v>27</v>
      </c>
      <c r="L296" s="55">
        <v>21</v>
      </c>
      <c r="M296" s="52">
        <f>H296*L296</f>
        <v>835.8</v>
      </c>
      <c r="N296" s="7"/>
      <c r="O296" s="83"/>
    </row>
    <row r="297" spans="1:15" s="6" customFormat="1" ht="15.75" x14ac:dyDescent="0.25">
      <c r="A297" s="7" t="s">
        <v>44</v>
      </c>
      <c r="B297" s="7"/>
      <c r="C297" s="21"/>
      <c r="D297" s="15"/>
      <c r="E297" s="16"/>
      <c r="F297" s="17"/>
      <c r="G297" s="48"/>
      <c r="H297" s="55" t="s">
        <v>82</v>
      </c>
      <c r="I297" s="50"/>
      <c r="J297" s="50"/>
      <c r="K297" s="55"/>
      <c r="L297" s="55"/>
      <c r="M297" s="52"/>
      <c r="N297" s="7"/>
      <c r="O297" s="83"/>
    </row>
    <row r="298" spans="1:15" s="6" customFormat="1" ht="15.75" x14ac:dyDescent="0.25">
      <c r="A298" s="7"/>
      <c r="B298" s="7"/>
      <c r="C298" s="7"/>
      <c r="D298" s="7"/>
      <c r="E298" s="16"/>
      <c r="F298" s="17"/>
      <c r="G298" s="79"/>
      <c r="H298" s="87"/>
      <c r="I298" s="86"/>
      <c r="J298" s="86"/>
      <c r="K298" s="87"/>
      <c r="L298" s="87"/>
      <c r="M298" s="52"/>
      <c r="N298" s="7"/>
      <c r="O298" s="83"/>
    </row>
    <row r="299" spans="1:15" s="6" customFormat="1" ht="15.75" x14ac:dyDescent="0.25">
      <c r="A299" s="7" t="s">
        <v>123</v>
      </c>
      <c r="B299" s="7"/>
      <c r="C299" s="7"/>
      <c r="D299" s="7"/>
      <c r="E299" s="114" t="s">
        <v>2</v>
      </c>
      <c r="F299" s="115">
        <v>98</v>
      </c>
      <c r="G299" s="48">
        <f>F299/H299</f>
        <v>4.1791044776119408</v>
      </c>
      <c r="H299" s="49">
        <v>23.45</v>
      </c>
      <c r="I299" s="86"/>
      <c r="J299" s="86"/>
      <c r="K299" s="87"/>
      <c r="L299" s="87"/>
      <c r="M299" s="52"/>
      <c r="N299" s="7"/>
      <c r="O299" s="83"/>
    </row>
    <row r="300" spans="1:15" s="6" customFormat="1" ht="15.75" x14ac:dyDescent="0.25">
      <c r="A300" s="7" t="s">
        <v>44</v>
      </c>
      <c r="B300" s="7"/>
      <c r="C300" s="7"/>
      <c r="D300" s="7"/>
      <c r="E300" s="16"/>
      <c r="F300" s="17"/>
      <c r="G300" s="48"/>
      <c r="H300" s="49" t="s">
        <v>70</v>
      </c>
      <c r="I300" s="86"/>
      <c r="J300" s="86"/>
      <c r="K300" s="87"/>
      <c r="L300" s="87"/>
      <c r="M300" s="52"/>
      <c r="N300" s="7"/>
      <c r="O300" s="83"/>
    </row>
    <row r="301" spans="1:15" s="6" customFormat="1" ht="15.75" x14ac:dyDescent="0.25">
      <c r="A301" s="7"/>
      <c r="B301" s="7"/>
      <c r="C301" s="7"/>
      <c r="D301" s="15"/>
      <c r="E301" s="16"/>
      <c r="F301" s="17"/>
      <c r="G301" s="79"/>
      <c r="H301" s="87"/>
      <c r="I301" s="86"/>
      <c r="J301" s="86"/>
      <c r="K301" s="87"/>
      <c r="L301" s="87"/>
      <c r="M301" s="52"/>
      <c r="N301" s="7"/>
      <c r="O301" s="83"/>
    </row>
    <row r="302" spans="1:15" s="6" customFormat="1" ht="15.75" x14ac:dyDescent="0.25">
      <c r="A302" s="7" t="s">
        <v>28</v>
      </c>
      <c r="B302" s="7"/>
      <c r="C302" s="7"/>
      <c r="D302" s="16"/>
      <c r="E302" s="114" t="s">
        <v>2</v>
      </c>
      <c r="F302" s="115">
        <v>83</v>
      </c>
      <c r="G302" s="48">
        <f>F302/H302</f>
        <v>3.1923076923076925</v>
      </c>
      <c r="H302" s="49">
        <v>26</v>
      </c>
      <c r="I302" s="50"/>
      <c r="J302" s="50"/>
      <c r="K302" s="55">
        <v>7</v>
      </c>
      <c r="L302" s="55">
        <v>6</v>
      </c>
      <c r="M302" s="52">
        <f>H302*L302</f>
        <v>156</v>
      </c>
      <c r="N302" s="7"/>
      <c r="O302" s="83"/>
    </row>
    <row r="303" spans="1:15" s="6" customFormat="1" ht="15.75" x14ac:dyDescent="0.25">
      <c r="A303" s="7" t="s">
        <v>29</v>
      </c>
      <c r="B303" s="7"/>
      <c r="C303" s="7"/>
      <c r="D303" s="7"/>
      <c r="E303" s="16"/>
      <c r="F303" s="17"/>
      <c r="G303" s="48"/>
      <c r="H303" s="55" t="s">
        <v>51</v>
      </c>
      <c r="I303" s="50"/>
      <c r="J303" s="50"/>
      <c r="K303" s="55"/>
      <c r="L303" s="55"/>
      <c r="M303" s="52"/>
      <c r="N303" s="7"/>
      <c r="O303" s="83"/>
    </row>
    <row r="304" spans="1:15" s="6" customFormat="1" ht="15.75" x14ac:dyDescent="0.25">
      <c r="A304" s="7"/>
      <c r="B304" s="7"/>
      <c r="C304" s="7"/>
      <c r="D304" s="7"/>
      <c r="E304" s="16"/>
      <c r="F304" s="17"/>
      <c r="G304" s="79"/>
      <c r="H304" s="87"/>
      <c r="I304" s="86"/>
      <c r="J304" s="86"/>
      <c r="K304" s="87"/>
      <c r="L304" s="87"/>
      <c r="M304" s="52"/>
      <c r="N304" s="7"/>
      <c r="O304" s="83"/>
    </row>
    <row r="305" spans="1:15" s="6" customFormat="1" ht="15.75" x14ac:dyDescent="0.25">
      <c r="A305" s="7" t="s">
        <v>79</v>
      </c>
      <c r="B305" s="7"/>
      <c r="C305" s="7"/>
      <c r="D305" s="16"/>
      <c r="E305" s="114" t="s">
        <v>2</v>
      </c>
      <c r="F305" s="115">
        <v>89</v>
      </c>
      <c r="G305" s="48">
        <f>F305/H305</f>
        <v>4.2380952380952381</v>
      </c>
      <c r="H305" s="49">
        <v>21</v>
      </c>
      <c r="I305" s="50"/>
      <c r="J305" s="50"/>
      <c r="K305" s="55">
        <v>21</v>
      </c>
      <c r="L305" s="55">
        <v>15</v>
      </c>
      <c r="M305" s="52">
        <f>H305*L305</f>
        <v>315</v>
      </c>
      <c r="N305" s="7"/>
      <c r="O305" s="83"/>
    </row>
    <row r="306" spans="1:15" s="6" customFormat="1" ht="15.75" x14ac:dyDescent="0.25">
      <c r="A306" s="7" t="s">
        <v>37</v>
      </c>
      <c r="B306" s="7"/>
      <c r="C306" s="9"/>
      <c r="D306" s="7"/>
      <c r="E306" s="16"/>
      <c r="F306" s="17"/>
      <c r="G306" s="48"/>
      <c r="H306" s="7" t="s">
        <v>51</v>
      </c>
      <c r="I306" s="36"/>
      <c r="J306" s="36"/>
      <c r="K306" s="55"/>
      <c r="L306" s="55"/>
      <c r="M306" s="52"/>
      <c r="N306" s="7"/>
      <c r="O306" s="83"/>
    </row>
    <row r="307" spans="1:15" s="6" customFormat="1" ht="15.75" x14ac:dyDescent="0.25">
      <c r="A307" s="7"/>
      <c r="B307" s="7"/>
      <c r="C307" s="7"/>
      <c r="D307" s="7"/>
      <c r="E307" s="16"/>
      <c r="F307" s="17"/>
      <c r="G307" s="79"/>
      <c r="H307" s="87"/>
      <c r="I307" s="86"/>
      <c r="J307" s="86"/>
      <c r="K307" s="87"/>
      <c r="L307" s="87"/>
      <c r="M307" s="52"/>
      <c r="N307" s="7"/>
      <c r="O307" s="83"/>
    </row>
    <row r="308" spans="1:15" s="6" customFormat="1" ht="15.75" x14ac:dyDescent="0.25">
      <c r="A308" s="7" t="s">
        <v>36</v>
      </c>
      <c r="B308" s="7"/>
      <c r="C308" s="7"/>
      <c r="D308" s="7"/>
      <c r="E308" s="114" t="s">
        <v>2</v>
      </c>
      <c r="F308" s="115">
        <v>125</v>
      </c>
      <c r="G308" s="48">
        <f>F308/H308</f>
        <v>2.3148148148148149</v>
      </c>
      <c r="H308" s="49">
        <v>54</v>
      </c>
      <c r="I308" s="50"/>
      <c r="J308" s="50"/>
      <c r="K308" s="55">
        <v>4</v>
      </c>
      <c r="L308" s="55">
        <v>2</v>
      </c>
      <c r="M308" s="52">
        <f>H308*L308</f>
        <v>108</v>
      </c>
      <c r="N308" s="7"/>
      <c r="O308" s="83"/>
    </row>
    <row r="309" spans="1:15" s="6" customFormat="1" ht="15.75" x14ac:dyDescent="0.25">
      <c r="A309" s="7" t="s">
        <v>45</v>
      </c>
      <c r="B309" s="7"/>
      <c r="C309" s="7"/>
      <c r="D309" s="7"/>
      <c r="E309" s="16"/>
      <c r="F309" s="17"/>
      <c r="G309" s="48"/>
      <c r="H309" s="7" t="s">
        <v>51</v>
      </c>
      <c r="I309" s="36"/>
      <c r="J309" s="36"/>
      <c r="K309" s="55"/>
      <c r="L309" s="55"/>
      <c r="M309" s="52"/>
      <c r="N309" s="7"/>
      <c r="O309" s="83"/>
    </row>
    <row r="310" spans="1:15" s="6" customFormat="1" ht="15.75" x14ac:dyDescent="0.25">
      <c r="A310" s="7"/>
      <c r="B310" s="7"/>
      <c r="C310" s="7"/>
      <c r="D310" s="15"/>
      <c r="E310" s="16"/>
      <c r="F310" s="17"/>
      <c r="G310" s="79"/>
      <c r="H310" s="87"/>
      <c r="I310" s="86"/>
      <c r="J310" s="86"/>
      <c r="K310" s="87"/>
      <c r="L310" s="87"/>
      <c r="M310" s="52"/>
      <c r="N310" s="7"/>
      <c r="O310" s="83"/>
    </row>
    <row r="311" spans="1:15" s="6" customFormat="1" ht="15.75" x14ac:dyDescent="0.25">
      <c r="A311" s="7" t="s">
        <v>48</v>
      </c>
      <c r="B311" s="7"/>
      <c r="C311" s="7"/>
      <c r="D311" s="16"/>
      <c r="E311" s="114" t="s">
        <v>2</v>
      </c>
      <c r="F311" s="115">
        <v>69</v>
      </c>
      <c r="G311" s="48">
        <f>F311/H311</f>
        <v>3.4673366834170856</v>
      </c>
      <c r="H311" s="49">
        <v>19.899999999999999</v>
      </c>
      <c r="I311" s="50"/>
      <c r="J311" s="50"/>
      <c r="K311" s="55">
        <v>3</v>
      </c>
      <c r="L311" s="55">
        <v>0</v>
      </c>
      <c r="M311" s="52">
        <f>H311*L311</f>
        <v>0</v>
      </c>
      <c r="N311" s="7">
        <v>24</v>
      </c>
      <c r="O311" s="83"/>
    </row>
    <row r="312" spans="1:15" s="6" customFormat="1" ht="15.75" x14ac:dyDescent="0.25">
      <c r="A312" s="7" t="s">
        <v>49</v>
      </c>
      <c r="B312" s="7"/>
      <c r="C312" s="7"/>
      <c r="D312" s="16"/>
      <c r="E312" s="16"/>
      <c r="F312" s="17"/>
      <c r="G312" s="48"/>
      <c r="H312" s="49" t="s">
        <v>50</v>
      </c>
      <c r="I312" s="50"/>
      <c r="J312" s="50"/>
      <c r="K312" s="55"/>
      <c r="L312" s="55"/>
      <c r="M312" s="52">
        <f>SUM(M215:M311)</f>
        <v>13879.8</v>
      </c>
      <c r="N312" s="7"/>
      <c r="O312" s="83"/>
    </row>
    <row r="313" spans="1:15" s="7" customFormat="1" ht="15.75" x14ac:dyDescent="0.25">
      <c r="E313" s="16"/>
      <c r="F313" s="34"/>
      <c r="G313" s="35"/>
      <c r="H313" s="34"/>
      <c r="I313" s="36"/>
      <c r="J313" s="36"/>
      <c r="O313" s="34"/>
    </row>
    <row r="314" spans="1:15" s="7" customFormat="1" ht="15.75" x14ac:dyDescent="0.25">
      <c r="E314" s="16"/>
      <c r="F314" s="34"/>
      <c r="G314" s="35"/>
      <c r="H314" s="34"/>
      <c r="I314" s="36"/>
      <c r="J314" s="36"/>
      <c r="M314" s="112">
        <f>M58+M127+M148+M211+M312</f>
        <v>25099.15</v>
      </c>
      <c r="O314" s="34"/>
    </row>
    <row r="315" spans="1:15" s="7" customFormat="1" ht="15.75" x14ac:dyDescent="0.25">
      <c r="E315" s="16"/>
      <c r="F315" s="34"/>
      <c r="G315" s="35"/>
      <c r="H315" s="34"/>
      <c r="I315" s="36"/>
      <c r="J315" s="36"/>
      <c r="O315" s="34"/>
    </row>
    <row r="316" spans="1:15" s="7" customFormat="1" ht="15.75" x14ac:dyDescent="0.25">
      <c r="E316" s="16"/>
      <c r="F316" s="34"/>
      <c r="G316" s="35"/>
      <c r="H316" s="34"/>
      <c r="I316" s="36"/>
      <c r="J316" s="36"/>
      <c r="O316" s="34"/>
    </row>
    <row r="317" spans="1:15" s="7" customFormat="1" ht="15.75" x14ac:dyDescent="0.25">
      <c r="E317" s="16"/>
      <c r="F317" s="34"/>
      <c r="G317" s="35"/>
      <c r="H317" s="34"/>
      <c r="I317" s="36"/>
      <c r="J317" s="36"/>
      <c r="O317" s="34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PC130</cp:lastModifiedBy>
  <cp:lastPrinted>2017-01-30T10:33:52Z</cp:lastPrinted>
  <dcterms:created xsi:type="dcterms:W3CDTF">2014-04-14T08:24:27Z</dcterms:created>
  <dcterms:modified xsi:type="dcterms:W3CDTF">2017-04-18T16:07:25Z</dcterms:modified>
</cp:coreProperties>
</file>